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ITS\Publications\Statistics Explained - BPM6\2.March-Other Business Services\2025 data update_Other business_2010-2023\"/>
    </mc:Choice>
  </mc:AlternateContent>
  <xr:revisionPtr revIDLastSave="0" documentId="13_ncr:1_{9CEA9217-AC5B-4AD4-A4DF-634511162849}" xr6:coauthVersionLast="47" xr6:coauthVersionMax="47" xr10:uidLastSave="{00000000-0000-0000-0000-000000000000}"/>
  <bookViews>
    <workbookView xWindow="-15990" yWindow="-16320" windowWidth="29040" windowHeight="15840" tabRatio="488" activeTab="2" xr2:uid="{00000000-000D-0000-FFFF-FFFF00000000}"/>
  </bookViews>
  <sheets>
    <sheet name="Figure 1" sheetId="4" r:id="rId1"/>
    <sheet name="Figure 2" sheetId="5" r:id="rId2"/>
    <sheet name="Figure 3" sheetId="19" r:id="rId3"/>
    <sheet name="Figure 4" sheetId="7" r:id="rId4"/>
    <sheet name="Figure 5" sheetId="11" r:id="rId5"/>
    <sheet name="Figure 6" sheetId="8" r:id="rId6"/>
    <sheet name="Figure 7" sheetId="12" r:id="rId7"/>
    <sheet name="Figure 8" sheetId="9" r:id="rId8"/>
    <sheet name="Figure 9" sheetId="13" r:id="rId9"/>
    <sheet name="Figure 10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4" l="1"/>
  <c r="L42" i="4"/>
  <c r="L43" i="4"/>
  <c r="L44" i="4"/>
  <c r="L45" i="4"/>
  <c r="L46" i="4"/>
  <c r="L47" i="4"/>
  <c r="L48" i="4"/>
  <c r="L49" i="4"/>
  <c r="L50" i="4"/>
  <c r="L51" i="4"/>
  <c r="L52" i="4"/>
  <c r="L40" i="4"/>
  <c r="L52" i="13" l="1"/>
  <c r="K52" i="13"/>
  <c r="J52" i="13"/>
  <c r="H52" i="13"/>
  <c r="G52" i="13"/>
  <c r="F52" i="13"/>
  <c r="D52" i="13"/>
  <c r="C52" i="13"/>
  <c r="B52" i="13"/>
  <c r="A52" i="13"/>
  <c r="L51" i="13"/>
  <c r="K51" i="13"/>
  <c r="J51" i="13"/>
  <c r="H51" i="13"/>
  <c r="G51" i="13"/>
  <c r="F51" i="13"/>
  <c r="D51" i="13"/>
  <c r="C51" i="13"/>
  <c r="B51" i="13"/>
  <c r="A51" i="13"/>
  <c r="L50" i="13"/>
  <c r="K50" i="13"/>
  <c r="J50" i="13"/>
  <c r="H50" i="13"/>
  <c r="G50" i="13"/>
  <c r="F50" i="13"/>
  <c r="D50" i="13"/>
  <c r="C50" i="13"/>
  <c r="B50" i="13"/>
  <c r="A50" i="13"/>
  <c r="L49" i="13"/>
  <c r="K49" i="13"/>
  <c r="J49" i="13"/>
  <c r="H49" i="13"/>
  <c r="G49" i="13"/>
  <c r="F49" i="13"/>
  <c r="D49" i="13"/>
  <c r="C49" i="13"/>
  <c r="B49" i="13"/>
  <c r="A49" i="13"/>
  <c r="L48" i="13"/>
  <c r="K48" i="13"/>
  <c r="J48" i="13"/>
  <c r="H48" i="13"/>
  <c r="G48" i="13"/>
  <c r="F48" i="13"/>
  <c r="D48" i="13"/>
  <c r="C48" i="13"/>
  <c r="B48" i="13"/>
  <c r="A48" i="13"/>
  <c r="L47" i="13"/>
  <c r="K47" i="13"/>
  <c r="J47" i="13"/>
  <c r="H47" i="13"/>
  <c r="G47" i="13"/>
  <c r="F47" i="13"/>
  <c r="D47" i="13"/>
  <c r="C47" i="13"/>
  <c r="B47" i="13"/>
  <c r="A47" i="13"/>
  <c r="L46" i="13"/>
  <c r="K46" i="13"/>
  <c r="J46" i="13"/>
  <c r="H46" i="13"/>
  <c r="G46" i="13"/>
  <c r="F46" i="13"/>
  <c r="D46" i="13"/>
  <c r="C46" i="13"/>
  <c r="B46" i="13"/>
  <c r="A46" i="13"/>
  <c r="L45" i="13"/>
  <c r="K45" i="13"/>
  <c r="J45" i="13"/>
  <c r="H45" i="13"/>
  <c r="G45" i="13"/>
  <c r="F45" i="13"/>
  <c r="D45" i="13"/>
  <c r="C45" i="13"/>
  <c r="B45" i="13"/>
  <c r="A45" i="13"/>
  <c r="L44" i="13"/>
  <c r="K44" i="13"/>
  <c r="J44" i="13"/>
  <c r="H44" i="13"/>
  <c r="G44" i="13"/>
  <c r="F44" i="13"/>
  <c r="D44" i="13"/>
  <c r="C44" i="13"/>
  <c r="B44" i="13"/>
  <c r="A44" i="13"/>
  <c r="L43" i="13"/>
  <c r="K43" i="13"/>
  <c r="J43" i="13"/>
  <c r="H43" i="13"/>
  <c r="G43" i="13"/>
  <c r="F43" i="13"/>
  <c r="D43" i="13"/>
  <c r="C43" i="13"/>
  <c r="B43" i="13"/>
  <c r="A43" i="13"/>
  <c r="L42" i="13"/>
  <c r="K42" i="13"/>
  <c r="J42" i="13"/>
  <c r="H42" i="13"/>
  <c r="G42" i="13"/>
  <c r="F42" i="13"/>
  <c r="D42" i="13"/>
  <c r="C42" i="13"/>
  <c r="B42" i="13"/>
  <c r="A42" i="13"/>
  <c r="L41" i="13"/>
  <c r="K41" i="13"/>
  <c r="J41" i="13"/>
  <c r="H41" i="13"/>
  <c r="G41" i="13"/>
  <c r="F41" i="13"/>
  <c r="D41" i="13"/>
  <c r="C41" i="13"/>
  <c r="B41" i="13"/>
  <c r="A41" i="13"/>
  <c r="L40" i="13"/>
  <c r="K40" i="13"/>
  <c r="J40" i="13"/>
  <c r="H40" i="13"/>
  <c r="G40" i="13"/>
  <c r="F40" i="13"/>
  <c r="D40" i="13"/>
  <c r="C40" i="13"/>
  <c r="B40" i="13"/>
  <c r="A40" i="13"/>
  <c r="D39" i="13"/>
  <c r="C39" i="13"/>
  <c r="B39" i="13"/>
  <c r="A39" i="13"/>
  <c r="L52" i="12"/>
  <c r="K52" i="12"/>
  <c r="J52" i="12"/>
  <c r="H52" i="12"/>
  <c r="G52" i="12"/>
  <c r="F52" i="12"/>
  <c r="D52" i="12"/>
  <c r="C52" i="12"/>
  <c r="B52" i="12"/>
  <c r="A52" i="12"/>
  <c r="L51" i="12"/>
  <c r="K51" i="12"/>
  <c r="J51" i="12"/>
  <c r="H51" i="12"/>
  <c r="G51" i="12"/>
  <c r="F51" i="12"/>
  <c r="D51" i="12"/>
  <c r="C51" i="12"/>
  <c r="B51" i="12"/>
  <c r="A51" i="12"/>
  <c r="L50" i="12"/>
  <c r="K50" i="12"/>
  <c r="J50" i="12"/>
  <c r="H50" i="12"/>
  <c r="G50" i="12"/>
  <c r="F50" i="12"/>
  <c r="D50" i="12"/>
  <c r="C50" i="12"/>
  <c r="B50" i="12"/>
  <c r="A50" i="12"/>
  <c r="L49" i="12"/>
  <c r="K49" i="12"/>
  <c r="J49" i="12"/>
  <c r="H49" i="12"/>
  <c r="G49" i="12"/>
  <c r="F49" i="12"/>
  <c r="D49" i="12"/>
  <c r="C49" i="12"/>
  <c r="B49" i="12"/>
  <c r="A49" i="12"/>
  <c r="L48" i="12"/>
  <c r="K48" i="12"/>
  <c r="J48" i="12"/>
  <c r="H48" i="12"/>
  <c r="G48" i="12"/>
  <c r="F48" i="12"/>
  <c r="D48" i="12"/>
  <c r="C48" i="12"/>
  <c r="B48" i="12"/>
  <c r="A48" i="12"/>
  <c r="L47" i="12"/>
  <c r="K47" i="12"/>
  <c r="J47" i="12"/>
  <c r="H47" i="12"/>
  <c r="G47" i="12"/>
  <c r="F47" i="12"/>
  <c r="D47" i="12"/>
  <c r="C47" i="12"/>
  <c r="B47" i="12"/>
  <c r="A47" i="12"/>
  <c r="L46" i="12"/>
  <c r="K46" i="12"/>
  <c r="J46" i="12"/>
  <c r="H46" i="12"/>
  <c r="G46" i="12"/>
  <c r="F46" i="12"/>
  <c r="D46" i="12"/>
  <c r="C46" i="12"/>
  <c r="B46" i="12"/>
  <c r="A46" i="12"/>
  <c r="L45" i="12"/>
  <c r="K45" i="12"/>
  <c r="J45" i="12"/>
  <c r="H45" i="12"/>
  <c r="G45" i="12"/>
  <c r="F45" i="12"/>
  <c r="D45" i="12"/>
  <c r="C45" i="12"/>
  <c r="B45" i="12"/>
  <c r="A45" i="12"/>
  <c r="L44" i="12"/>
  <c r="K44" i="12"/>
  <c r="J44" i="12"/>
  <c r="H44" i="12"/>
  <c r="G44" i="12"/>
  <c r="F44" i="12"/>
  <c r="D44" i="12"/>
  <c r="C44" i="12"/>
  <c r="B44" i="12"/>
  <c r="A44" i="12"/>
  <c r="L43" i="12"/>
  <c r="K43" i="12"/>
  <c r="J43" i="12"/>
  <c r="H43" i="12"/>
  <c r="G43" i="12"/>
  <c r="F43" i="12"/>
  <c r="D43" i="12"/>
  <c r="C43" i="12"/>
  <c r="B43" i="12"/>
  <c r="A43" i="12"/>
  <c r="L42" i="12"/>
  <c r="K42" i="12"/>
  <c r="J42" i="12"/>
  <c r="H42" i="12"/>
  <c r="G42" i="12"/>
  <c r="F42" i="12"/>
  <c r="D42" i="12"/>
  <c r="C42" i="12"/>
  <c r="B42" i="12"/>
  <c r="A42" i="12"/>
  <c r="L41" i="12"/>
  <c r="K41" i="12"/>
  <c r="J41" i="12"/>
  <c r="H41" i="12"/>
  <c r="G41" i="12"/>
  <c r="F41" i="12"/>
  <c r="D41" i="12"/>
  <c r="C41" i="12"/>
  <c r="B41" i="12"/>
  <c r="A41" i="12"/>
  <c r="L40" i="12"/>
  <c r="K40" i="12"/>
  <c r="J40" i="12"/>
  <c r="H40" i="12"/>
  <c r="G40" i="12"/>
  <c r="F40" i="12"/>
  <c r="D40" i="12"/>
  <c r="C40" i="12"/>
  <c r="B40" i="12"/>
  <c r="A40" i="12"/>
  <c r="D39" i="12"/>
  <c r="C39" i="12"/>
  <c r="B39" i="12"/>
  <c r="A39" i="12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40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K40" i="11"/>
  <c r="L40" i="11"/>
  <c r="K41" i="11"/>
  <c r="L41" i="11"/>
  <c r="K42" i="11"/>
  <c r="L42" i="11"/>
  <c r="K43" i="11"/>
  <c r="L43" i="11"/>
  <c r="K44" i="11"/>
  <c r="L44" i="11"/>
  <c r="K45" i="11"/>
  <c r="L45" i="11"/>
  <c r="K46" i="11"/>
  <c r="L46" i="11"/>
  <c r="K47" i="11"/>
  <c r="L47" i="11"/>
  <c r="K48" i="11"/>
  <c r="L48" i="11"/>
  <c r="K49" i="11"/>
  <c r="L49" i="11"/>
  <c r="K50" i="11"/>
  <c r="L50" i="11"/>
  <c r="K51" i="11"/>
  <c r="L51" i="11"/>
  <c r="K52" i="11"/>
  <c r="L52" i="11"/>
  <c r="C39" i="11"/>
  <c r="D39" i="11"/>
  <c r="C40" i="11"/>
  <c r="D40" i="11"/>
  <c r="C41" i="11"/>
  <c r="D41" i="11"/>
  <c r="C42" i="11"/>
  <c r="D42" i="11"/>
  <c r="C43" i="11"/>
  <c r="D43" i="11"/>
  <c r="C44" i="11"/>
  <c r="D44" i="11"/>
  <c r="C45" i="11"/>
  <c r="D45" i="11"/>
  <c r="C46" i="11"/>
  <c r="D46" i="11"/>
  <c r="C47" i="11"/>
  <c r="D47" i="11"/>
  <c r="C48" i="11"/>
  <c r="D48" i="11"/>
  <c r="C49" i="11"/>
  <c r="D49" i="11"/>
  <c r="C50" i="11"/>
  <c r="D50" i="11"/>
  <c r="C51" i="11"/>
  <c r="D51" i="11"/>
  <c r="C52" i="11"/>
  <c r="D52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C55" i="19"/>
  <c r="D55" i="19"/>
  <c r="C56" i="19"/>
  <c r="D56" i="19"/>
  <c r="C57" i="19"/>
  <c r="D57" i="19"/>
  <c r="C58" i="19"/>
  <c r="D58" i="19"/>
  <c r="C59" i="19"/>
  <c r="D59" i="19"/>
  <c r="C60" i="19"/>
  <c r="D60" i="19"/>
  <c r="C61" i="19"/>
  <c r="D61" i="19"/>
  <c r="C62" i="19"/>
  <c r="D62" i="19"/>
  <c r="C63" i="19"/>
  <c r="D63" i="19"/>
  <c r="C64" i="19"/>
  <c r="D64" i="19"/>
  <c r="C65" i="19"/>
  <c r="D65" i="19"/>
  <c r="C66" i="19"/>
  <c r="D66" i="19"/>
  <c r="C67" i="19"/>
  <c r="D67" i="19"/>
  <c r="C68" i="19"/>
  <c r="D68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38" i="19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38" i="5"/>
  <c r="C38" i="19"/>
  <c r="D38" i="19"/>
  <c r="C39" i="19"/>
  <c r="D39" i="19"/>
  <c r="C40" i="19"/>
  <c r="D40" i="19"/>
  <c r="C41" i="19"/>
  <c r="D41" i="19"/>
  <c r="C42" i="19"/>
  <c r="D42" i="19"/>
  <c r="C43" i="19"/>
  <c r="D43" i="19"/>
  <c r="C44" i="19"/>
  <c r="D44" i="19"/>
  <c r="C45" i="19"/>
  <c r="D45" i="19"/>
  <c r="C46" i="19"/>
  <c r="D46" i="19"/>
  <c r="C47" i="19"/>
  <c r="D47" i="19"/>
  <c r="C48" i="19"/>
  <c r="D48" i="19"/>
  <c r="C49" i="19"/>
  <c r="D49" i="19"/>
  <c r="C50" i="19"/>
  <c r="D50" i="19"/>
  <c r="C51" i="19"/>
  <c r="D51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D51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J41" i="4"/>
  <c r="J42" i="4"/>
  <c r="J43" i="4"/>
  <c r="J44" i="4"/>
  <c r="J45" i="4"/>
  <c r="J46" i="4"/>
  <c r="J47" i="4"/>
  <c r="J48" i="4"/>
  <c r="J49" i="4"/>
  <c r="J50" i="4"/>
  <c r="J51" i="4"/>
  <c r="J52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F41" i="4"/>
  <c r="F42" i="4"/>
  <c r="F43" i="4"/>
  <c r="F44" i="4"/>
  <c r="F45" i="4"/>
  <c r="F46" i="4"/>
  <c r="F47" i="4"/>
  <c r="F48" i="4"/>
  <c r="F49" i="4"/>
  <c r="F50" i="4"/>
  <c r="F51" i="4"/>
  <c r="F52" i="4"/>
  <c r="B40" i="4"/>
  <c r="C40" i="4"/>
  <c r="D40" i="4"/>
  <c r="B41" i="4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B48" i="4"/>
  <c r="C48" i="4"/>
  <c r="D48" i="4"/>
  <c r="B49" i="4"/>
  <c r="C49" i="4"/>
  <c r="D49" i="4"/>
  <c r="B50" i="4"/>
  <c r="C50" i="4"/>
  <c r="D50" i="4"/>
  <c r="B51" i="4"/>
  <c r="C51" i="4"/>
  <c r="D51" i="4"/>
  <c r="B52" i="4"/>
  <c r="C52" i="4"/>
  <c r="D52" i="4"/>
  <c r="C39" i="4"/>
  <c r="D39" i="4"/>
  <c r="F40" i="4"/>
  <c r="A52" i="11"/>
  <c r="A68" i="19"/>
  <c r="A51" i="19"/>
  <c r="A68" i="5"/>
  <c r="A51" i="5"/>
  <c r="B68" i="5"/>
  <c r="A52" i="4"/>
  <c r="A50" i="19"/>
  <c r="A67" i="19" s="1"/>
  <c r="A50" i="5"/>
  <c r="A67" i="5" s="1"/>
  <c r="A51" i="11"/>
  <c r="J40" i="4"/>
  <c r="B39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D68" i="5" l="1"/>
  <c r="C68" i="5"/>
  <c r="E68" i="5" s="1"/>
  <c r="D67" i="5"/>
  <c r="E68" i="19" l="1"/>
  <c r="B67" i="5"/>
  <c r="C67" i="5"/>
  <c r="E67" i="19"/>
  <c r="O21" i="17"/>
  <c r="G21" i="9"/>
  <c r="G20" i="9"/>
  <c r="G20" i="8"/>
  <c r="O20" i="8"/>
  <c r="G21" i="8"/>
  <c r="E67" i="5" l="1"/>
  <c r="G29" i="17" l="1"/>
  <c r="F29" i="17"/>
  <c r="G28" i="17"/>
  <c r="F28" i="17"/>
  <c r="G27" i="17"/>
  <c r="F27" i="17"/>
  <c r="G26" i="17"/>
  <c r="F26" i="17"/>
  <c r="G25" i="17"/>
  <c r="F25" i="17"/>
  <c r="G24" i="17"/>
  <c r="F24" i="17"/>
  <c r="G23" i="17"/>
  <c r="F23" i="17"/>
  <c r="G22" i="17"/>
  <c r="F22" i="17"/>
  <c r="G21" i="17"/>
  <c r="F21" i="17"/>
  <c r="G20" i="17"/>
  <c r="F20" i="17"/>
  <c r="E18" i="17"/>
  <c r="E17" i="17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F21" i="9"/>
  <c r="F20" i="9"/>
  <c r="E18" i="9"/>
  <c r="E17" i="9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F21" i="8"/>
  <c r="F20" i="8"/>
  <c r="E18" i="8"/>
  <c r="E17" i="8"/>
  <c r="O29" i="17"/>
  <c r="N29" i="17"/>
  <c r="O28" i="17"/>
  <c r="N28" i="17"/>
  <c r="O27" i="17"/>
  <c r="N27" i="17"/>
  <c r="O26" i="17"/>
  <c r="N26" i="17"/>
  <c r="O25" i="17"/>
  <c r="N25" i="17"/>
  <c r="O24" i="17"/>
  <c r="N24" i="17"/>
  <c r="O23" i="17"/>
  <c r="N23" i="17"/>
  <c r="O22" i="17"/>
  <c r="N22" i="17"/>
  <c r="N21" i="17"/>
  <c r="O20" i="17"/>
  <c r="N20" i="17"/>
  <c r="M18" i="17"/>
  <c r="M17" i="17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M18" i="9"/>
  <c r="M17" i="9"/>
  <c r="O29" i="8"/>
  <c r="N29" i="8"/>
  <c r="O28" i="8"/>
  <c r="N28" i="8"/>
  <c r="O27" i="8"/>
  <c r="N27" i="8"/>
  <c r="O26" i="8"/>
  <c r="N26" i="8"/>
  <c r="O25" i="8"/>
  <c r="N25" i="8"/>
  <c r="O24" i="8"/>
  <c r="N24" i="8"/>
  <c r="O23" i="8"/>
  <c r="N23" i="8"/>
  <c r="O22" i="8"/>
  <c r="N22" i="8"/>
  <c r="O21" i="8"/>
  <c r="N21" i="8"/>
  <c r="N20" i="8"/>
  <c r="M18" i="8"/>
  <c r="M17" i="8"/>
  <c r="G29" i="7"/>
  <c r="G28" i="7"/>
  <c r="G27" i="7"/>
  <c r="G26" i="7"/>
  <c r="G25" i="7"/>
  <c r="G24" i="7"/>
  <c r="G23" i="7"/>
  <c r="G22" i="7"/>
  <c r="G21" i="7"/>
  <c r="G20" i="7"/>
  <c r="O29" i="7"/>
  <c r="O28" i="7"/>
  <c r="O27" i="7"/>
  <c r="O26" i="7"/>
  <c r="O25" i="7"/>
  <c r="O24" i="7"/>
  <c r="O23" i="7"/>
  <c r="O22" i="7"/>
  <c r="O21" i="7"/>
  <c r="O20" i="7"/>
  <c r="E18" i="7"/>
  <c r="E17" i="7"/>
  <c r="F29" i="7"/>
  <c r="F28" i="7"/>
  <c r="F27" i="7"/>
  <c r="F26" i="7"/>
  <c r="F25" i="7"/>
  <c r="F24" i="7"/>
  <c r="F23" i="7"/>
  <c r="F22" i="7"/>
  <c r="F21" i="7"/>
  <c r="F20" i="7"/>
  <c r="N21" i="7"/>
  <c r="N22" i="7"/>
  <c r="N23" i="7"/>
  <c r="N24" i="7"/>
  <c r="N25" i="7"/>
  <c r="N26" i="7"/>
  <c r="N27" i="7"/>
  <c r="N28" i="7"/>
  <c r="N29" i="7"/>
  <c r="N20" i="7"/>
  <c r="M17" i="7"/>
  <c r="M18" i="7"/>
  <c r="M19" i="8" l="1"/>
  <c r="O30" i="8" s="1"/>
  <c r="O31" i="8" s="1"/>
  <c r="M19" i="9"/>
  <c r="O30" i="9" s="1"/>
  <c r="O31" i="9" s="1"/>
  <c r="E19" i="8"/>
  <c r="G30" i="8" s="1"/>
  <c r="G31" i="8" s="1"/>
  <c r="E19" i="17"/>
  <c r="G30" i="17" s="1"/>
  <c r="G31" i="17" s="1"/>
  <c r="M19" i="17"/>
  <c r="O30" i="17" s="1"/>
  <c r="O31" i="17" s="1"/>
  <c r="E19" i="9"/>
  <c r="G30" i="9" s="1"/>
  <c r="G31" i="9" s="1"/>
  <c r="E19" i="7"/>
  <c r="M19" i="7"/>
  <c r="O30" i="7" l="1"/>
  <c r="O31" i="7" s="1"/>
  <c r="G30" i="7"/>
  <c r="G31" i="7" s="1"/>
  <c r="A50" i="11" l="1"/>
  <c r="A49" i="19" l="1"/>
  <c r="A66" i="19" s="1"/>
  <c r="A48" i="19"/>
  <c r="A65" i="19" s="1"/>
  <c r="A47" i="19"/>
  <c r="A64" i="19" s="1"/>
  <c r="A46" i="19"/>
  <c r="A63" i="19" s="1"/>
  <c r="A45" i="19"/>
  <c r="A62" i="19" s="1"/>
  <c r="A44" i="19"/>
  <c r="A61" i="19" s="1"/>
  <c r="A43" i="19"/>
  <c r="A60" i="19" s="1"/>
  <c r="A42" i="19"/>
  <c r="A59" i="19" s="1"/>
  <c r="A41" i="19"/>
  <c r="A58" i="19" s="1"/>
  <c r="A40" i="19"/>
  <c r="A57" i="19" s="1"/>
  <c r="A39" i="19"/>
  <c r="A56" i="19" s="1"/>
  <c r="B38" i="19"/>
  <c r="A38" i="19"/>
  <c r="A55" i="19" s="1"/>
  <c r="A39" i="5"/>
  <c r="A56" i="5" s="1"/>
  <c r="A40" i="5"/>
  <c r="A57" i="5" s="1"/>
  <c r="A41" i="5"/>
  <c r="A58" i="5" s="1"/>
  <c r="A42" i="5"/>
  <c r="A59" i="5" s="1"/>
  <c r="A43" i="5"/>
  <c r="A60" i="5" s="1"/>
  <c r="A44" i="5"/>
  <c r="A61" i="5" s="1"/>
  <c r="A45" i="5"/>
  <c r="A62" i="5" s="1"/>
  <c r="A46" i="5"/>
  <c r="A63" i="5" s="1"/>
  <c r="A47" i="5"/>
  <c r="A64" i="5" s="1"/>
  <c r="A48" i="5"/>
  <c r="A65" i="5" s="1"/>
  <c r="A49" i="5"/>
  <c r="A66" i="5" s="1"/>
  <c r="A38" i="5"/>
  <c r="A55" i="5" s="1"/>
  <c r="B38" i="5"/>
  <c r="A49" i="11"/>
  <c r="A48" i="11"/>
  <c r="A47" i="11"/>
  <c r="A46" i="11"/>
  <c r="A45" i="11"/>
  <c r="A44" i="11"/>
  <c r="A43" i="11"/>
  <c r="A42" i="11"/>
  <c r="A41" i="11"/>
  <c r="A40" i="11"/>
  <c r="B39" i="11"/>
  <c r="A39" i="11"/>
  <c r="D58" i="5" l="1"/>
  <c r="C63" i="5"/>
  <c r="B62" i="5"/>
  <c r="C61" i="5"/>
  <c r="D56" i="5"/>
  <c r="B64" i="5"/>
  <c r="D59" i="5"/>
  <c r="D60" i="5"/>
  <c r="B55" i="5"/>
  <c r="C57" i="5"/>
  <c r="C65" i="5"/>
  <c r="C66" i="5"/>
  <c r="D65" i="5" l="1"/>
  <c r="D62" i="5"/>
  <c r="D64" i="5"/>
  <c r="D55" i="5"/>
  <c r="D66" i="5"/>
  <c r="B61" i="5"/>
  <c r="C60" i="5"/>
  <c r="B63" i="5"/>
  <c r="C59" i="5"/>
  <c r="D61" i="5"/>
  <c r="C55" i="5"/>
  <c r="C56" i="5"/>
  <c r="B59" i="5"/>
  <c r="B58" i="5"/>
  <c r="D57" i="5"/>
  <c r="D63" i="5"/>
  <c r="B56" i="5"/>
  <c r="B66" i="5"/>
  <c r="C58" i="5"/>
  <c r="B60" i="5"/>
  <c r="C64" i="5"/>
  <c r="B57" i="5"/>
  <c r="E57" i="5" s="1"/>
  <c r="C62" i="5"/>
  <c r="B65" i="5"/>
  <c r="E65" i="5" s="1"/>
  <c r="B55" i="19"/>
  <c r="E59" i="19" l="1"/>
  <c r="E66" i="19"/>
  <c r="E59" i="5"/>
  <c r="E55" i="5"/>
  <c r="E62" i="19"/>
  <c r="E61" i="19"/>
  <c r="E58" i="5"/>
  <c r="E60" i="5"/>
  <c r="E56" i="5"/>
  <c r="E61" i="5"/>
  <c r="E63" i="19"/>
  <c r="E56" i="19"/>
  <c r="E64" i="19"/>
  <c r="E60" i="19"/>
  <c r="E64" i="5"/>
  <c r="E66" i="5"/>
  <c r="E65" i="19"/>
  <c r="E55" i="19"/>
  <c r="E63" i="5"/>
  <c r="E57" i="19"/>
  <c r="E58" i="19"/>
  <c r="E62" i="5"/>
</calcChain>
</file>

<file path=xl/sharedStrings.xml><?xml version="1.0" encoding="utf-8"?>
<sst xmlns="http://schemas.openxmlformats.org/spreadsheetml/2006/main" count="846" uniqueCount="139">
  <si>
    <t>United Kingdom</t>
  </si>
  <si>
    <t>United States</t>
  </si>
  <si>
    <t>Switzerland</t>
  </si>
  <si>
    <t>Japan</t>
  </si>
  <si>
    <t>Brazil</t>
  </si>
  <si>
    <t>Norway</t>
  </si>
  <si>
    <t>India</t>
  </si>
  <si>
    <t>Singapore</t>
  </si>
  <si>
    <t>Mexico</t>
  </si>
  <si>
    <t>Canada</t>
  </si>
  <si>
    <t>Australia</t>
  </si>
  <si>
    <t>Indonesia</t>
  </si>
  <si>
    <t>Egypt</t>
  </si>
  <si>
    <t>South Africa</t>
  </si>
  <si>
    <t xml:space="preserve">Dataset: </t>
  </si>
  <si>
    <t xml:space="preserve">Last updated: </t>
  </si>
  <si>
    <t>Time frequency</t>
  </si>
  <si>
    <t>Annual</t>
  </si>
  <si>
    <t>Currency</t>
  </si>
  <si>
    <t>Million euro</t>
  </si>
  <si>
    <t>Geopolitical entity (partner)</t>
  </si>
  <si>
    <t>Extra-EU27 (from 2020)</t>
  </si>
  <si>
    <t>Geopolitical entity (reporting)</t>
  </si>
  <si>
    <t>European Union - 27 countries (from 2020)</t>
  </si>
  <si>
    <t>TIME</t>
  </si>
  <si>
    <t>2021</t>
  </si>
  <si>
    <t>STK_FLOW (Labels)</t>
  </si>
  <si>
    <t>Credit</t>
  </si>
  <si>
    <t>Debit</t>
  </si>
  <si>
    <t>BOP_ITEM (Labels)</t>
  </si>
  <si>
    <t/>
  </si>
  <si>
    <t>Special value</t>
  </si>
  <si>
    <t>:</t>
  </si>
  <si>
    <t>not available</t>
  </si>
  <si>
    <t>Stock or flow</t>
  </si>
  <si>
    <t>PARTNER (Labels)</t>
  </si>
  <si>
    <t>Russia</t>
  </si>
  <si>
    <t>South Korea</t>
  </si>
  <si>
    <t>Hong Kong</t>
  </si>
  <si>
    <t>Türkiye</t>
  </si>
  <si>
    <t>Taiwan</t>
  </si>
  <si>
    <t>Malaysia</t>
  </si>
  <si>
    <t>Chile</t>
  </si>
  <si>
    <t>Thailand</t>
  </si>
  <si>
    <t>Argentina</t>
  </si>
  <si>
    <t>Nigeria</t>
  </si>
  <si>
    <t>Morocco</t>
  </si>
  <si>
    <t>Philippines</t>
  </si>
  <si>
    <t>New Zealand</t>
  </si>
  <si>
    <t>Liechtenstein</t>
  </si>
  <si>
    <t>Uruguay</t>
  </si>
  <si>
    <t>Iceland</t>
  </si>
  <si>
    <t>Venezuela</t>
  </si>
  <si>
    <t>Balance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</si>
  <si>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</si>
  <si>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</si>
  <si>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</si>
  <si>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</si>
  <si>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</si>
  <si>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</si>
  <si>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</si>
  <si>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</si>
  <si>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</si>
  <si>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</si>
  <si>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</si>
  <si>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In EUR 1 000 million</t>
  </si>
  <si>
    <t>Exports</t>
  </si>
  <si>
    <t>Imports</t>
  </si>
  <si>
    <t>Total Debit (imports in 1000 million EUR)</t>
  </si>
  <si>
    <t>Sum</t>
  </si>
  <si>
    <t>IMPORTS</t>
  </si>
  <si>
    <t>EXPORTS</t>
  </si>
  <si>
    <t>Total Credit (exports in 1000 million EUR)</t>
  </si>
  <si>
    <t>Sum Top 10</t>
  </si>
  <si>
    <t>Extra EU</t>
  </si>
  <si>
    <t>Others (=Extra EU-Sum top 10)</t>
  </si>
  <si>
    <t>Others</t>
  </si>
  <si>
    <t>Total</t>
  </si>
  <si>
    <t>2022</t>
  </si>
  <si>
    <t>(*) Except Hong Kong</t>
  </si>
  <si>
    <t>China(*)</t>
  </si>
  <si>
    <r>
      <t>Source:</t>
    </r>
    <r>
      <rPr>
        <sz val="10"/>
        <color indexed="8"/>
        <rFont val="Arial"/>
        <family val="2"/>
      </rPr>
      <t xml:space="preserve"> Eurostat (online data code: BOP_ITS6_DET)</t>
    </r>
  </si>
  <si>
    <t>(€ billion)</t>
  </si>
  <si>
    <r>
      <t>Source:</t>
    </r>
    <r>
      <rPr>
        <sz val="10"/>
        <color theme="1"/>
        <rFont val="Arial"/>
        <family val="2"/>
      </rPr>
      <t xml:space="preserve"> Eurostat (online data code: BOP_ITS6_DET)</t>
    </r>
  </si>
  <si>
    <t>EU trade in Other business services with extra-EU, 2010-2023</t>
  </si>
  <si>
    <t>Data extracted on 04/02/2025 09:21:52 from [ESTAT]</t>
  </si>
  <si>
    <t>International trade in services (since 2010) (BPM6) [bop_its6_det__custom_15240281]</t>
  </si>
  <si>
    <t>30/01/2025 23:00</t>
  </si>
  <si>
    <t>Balance of payments item</t>
  </si>
  <si>
    <t>Services: other business services</t>
  </si>
  <si>
    <t>2023</t>
  </si>
  <si>
    <t>Figure 2: Contributions of Other business services sub-categories to imports of EU, 2010-2023</t>
  </si>
  <si>
    <t>Data extracted on 04/02/2025 09:24:05 from [ESTAT]</t>
  </si>
  <si>
    <t>International trade in services (since 2010) (BPM6) [bop_its6_det__custom_15240324]</t>
  </si>
  <si>
    <t>Services: research and development services</t>
  </si>
  <si>
    <t>Services: professional and management consulting services</t>
  </si>
  <si>
    <t>Services: technical, trade-related, and other business services</t>
  </si>
  <si>
    <t>Research and development
services</t>
  </si>
  <si>
    <t>Professional and management
consulting services</t>
  </si>
  <si>
    <t>Technical, trade-related, and 
other business services</t>
  </si>
  <si>
    <t>Data extracted on 04/02/2025 09:54:40 from [ESTAT]</t>
  </si>
  <si>
    <t>International trade in services (since 2010) (BPM6) [bop_its6_det__custom_15240946]</t>
  </si>
  <si>
    <t>Services: research and 
development services</t>
  </si>
  <si>
    <t>Professional and management 
consulting services</t>
  </si>
  <si>
    <t>Research and development 
services</t>
  </si>
  <si>
    <t>Figure 3: Contributions of Other business services sub-categories to exports of EU, 2010-2023</t>
  </si>
  <si>
    <t>Main trading partners' share of EU in Other business services, 2023</t>
  </si>
  <si>
    <t>Data extracted on 04/02/2025 09:56:41 from [ESTAT]</t>
  </si>
  <si>
    <t>International trade in services (since 2010) (BPM6) [bop_its6_det__custom_15240996]</t>
  </si>
  <si>
    <t>Data extracted on 04/02/2025 09:58:22 from [ESTAT]</t>
  </si>
  <si>
    <t>International trade in services (since 2010) (BPM6) [bop_its6_det__custom_15241026]</t>
  </si>
  <si>
    <t>Evolution of Research and development services trade for EU, 2010-2023</t>
  </si>
  <si>
    <t>Data extracted on 04/02/2025 10:08:06 from [ESTAT]</t>
  </si>
  <si>
    <t>International trade in services (since 2010) (BPM6) [bop_its6_det__custom_15241247]</t>
  </si>
  <si>
    <t>Main trading partners' share of EU in R&amp;D services, 2023</t>
  </si>
  <si>
    <t>Data extracted on 04/02/2025 10:09:42 from [ESTAT]</t>
  </si>
  <si>
    <t>International trade in services (since 2010) (BPM6) [bop_its6_det__custom_15241267]</t>
  </si>
  <si>
    <t>Data extracted on 04/02/2025 10:11:44 from [ESTAT]</t>
  </si>
  <si>
    <t>International trade in services (since 2010) (BPM6) [bop_its6_det__custom_15241295]</t>
  </si>
  <si>
    <t>Evolution of Professional and management consulting services trade for EU, 2010-2023</t>
  </si>
  <si>
    <t>Data extracted on 04/02/2025 10:13:10 from [ESTAT]</t>
  </si>
  <si>
    <t>International trade in services (since 2010) (BPM6) [bop_its6_det__custom_15241325]</t>
  </si>
  <si>
    <t>Main trading partners' share of EU imports and exports of Professional and management consulting services with extra-EU, 2023</t>
  </si>
  <si>
    <t>Data extracted on 04/02/2025 10:14:32 from [ESTAT]</t>
  </si>
  <si>
    <t>International trade in services (since 2010) (BPM6) [bop_its6_det__custom_15241348]</t>
  </si>
  <si>
    <t>Data extracted on 04/02/2025 10:16:00 from [ESTAT]</t>
  </si>
  <si>
    <t>International trade in services (since 2010) (BPM6) [bop_its6_det__custom_15241368]</t>
  </si>
  <si>
    <t>Data extracted on 04/02/2025 10:17:34 from [ESTAT]</t>
  </si>
  <si>
    <t>International trade in services (since 2010) (BPM6) [bop_its6_det__custom_15241397]</t>
  </si>
  <si>
    <t>Evolution of Technical, trade-related and other business services trade for EU, 2010-2023</t>
  </si>
  <si>
    <t>Data extracted on 04/02/2025 10:19:06 from [ESTAT]</t>
  </si>
  <si>
    <t>International trade in services (since 2010) (BPM6) [bop_its6_det__custom_15241437]</t>
  </si>
  <si>
    <t>Data extracted on 04/02/2025 10:20:13 from [ESTAT]</t>
  </si>
  <si>
    <t>International trade in services (since 2010) (BPM6) [bop_its6_det__custom_15241478]</t>
  </si>
  <si>
    <t>Main trading partners' share of EU imports and exports of Technical, trade-related, and other business services with extra-EU, 2023</t>
  </si>
  <si>
    <t>Increase/Decrease
from a year to another (%)</t>
  </si>
  <si>
    <t>Increase/Decrease 
from a year to another (%)</t>
  </si>
  <si>
    <t>Increase/Decrease
from a year to another (EUR billion)</t>
  </si>
  <si>
    <t>In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</si>
</sst>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#,##0.0"/>
    <numFmt numFmtId="166" formatCode="0.0%"/>
    <numFmt numFmtId="167" formatCode="0.0"/>
  </numFmts>
  <fonts count="23" x14ac:knownFonts="1">
    <font>
      <sz val="9"/>
      <color theme="1"/>
      <name val="Arial Narrow"/>
      <family val="2"/>
    </font>
    <font>
      <sz val="11"/>
      <color indexed="8"/>
      <name val="Calibri"/>
      <family val="2"/>
      <scheme val="minor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Alignment="1">
      <alignment horizontal="left"/>
    </xf>
    <xf numFmtId="0" fontId="3" fillId="0" borderId="0" xfId="1" applyFont="1" applyFill="1" applyAlignment="1">
      <alignment horizontal="left"/>
    </xf>
    <xf numFmtId="0" fontId="5" fillId="0" borderId="0" xfId="1" applyFont="1" applyAlignment="1"/>
    <xf numFmtId="0" fontId="6" fillId="0" borderId="0" xfId="0" applyFont="1" applyAlignment="1">
      <alignment horizontal="left"/>
    </xf>
    <xf numFmtId="0" fontId="4" fillId="0" borderId="0" xfId="0" applyFont="1"/>
    <xf numFmtId="0" fontId="5" fillId="0" borderId="0" xfId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6" fontId="4" fillId="0" borderId="0" xfId="3" applyNumberFormat="1" applyFont="1"/>
    <xf numFmtId="0" fontId="3" fillId="0" borderId="2" xfId="1" applyFont="1" applyBorder="1"/>
    <xf numFmtId="0" fontId="7" fillId="0" borderId="2" xfId="1" applyFont="1" applyBorder="1"/>
    <xf numFmtId="165" fontId="7" fillId="0" borderId="2" xfId="1" applyNumberFormat="1" applyFont="1" applyBorder="1"/>
    <xf numFmtId="166" fontId="7" fillId="0" borderId="2" xfId="2" applyNumberFormat="1" applyFont="1" applyFill="1" applyBorder="1"/>
    <xf numFmtId="0" fontId="7" fillId="0" borderId="0" xfId="1" applyFont="1" applyAlignment="1">
      <alignment horizontal="left" vertical="center"/>
    </xf>
    <xf numFmtId="0" fontId="10" fillId="0" borderId="0" xfId="0" applyFont="1" applyAlignment="1">
      <alignment horizontal="left" vertical="center" readingOrder="1"/>
    </xf>
    <xf numFmtId="0" fontId="5" fillId="0" borderId="0" xfId="1" applyFont="1" applyAlignment="1">
      <alignment horizontal="left"/>
    </xf>
    <xf numFmtId="0" fontId="4" fillId="0" borderId="2" xfId="0" applyFont="1" applyBorder="1"/>
    <xf numFmtId="165" fontId="9" fillId="0" borderId="2" xfId="0" applyNumberFormat="1" applyFont="1" applyBorder="1"/>
    <xf numFmtId="0" fontId="4" fillId="2" borderId="0" xfId="0" applyFont="1" applyFill="1"/>
    <xf numFmtId="0" fontId="9" fillId="2" borderId="2" xfId="1" applyFont="1" applyFill="1" applyBorder="1"/>
    <xf numFmtId="165" fontId="7" fillId="0" borderId="2" xfId="1" applyNumberFormat="1" applyFont="1" applyFill="1" applyBorder="1" applyAlignment="1"/>
    <xf numFmtId="0" fontId="9" fillId="0" borderId="2" xfId="1" applyFont="1" applyBorder="1"/>
    <xf numFmtId="166" fontId="3" fillId="0" borderId="2" xfId="3" applyNumberFormat="1" applyFont="1" applyBorder="1"/>
    <xf numFmtId="0" fontId="3" fillId="0" borderId="0" xfId="1" applyFont="1"/>
    <xf numFmtId="0" fontId="11" fillId="0" borderId="0" xfId="1" applyFont="1" applyAlignment="1">
      <alignment horizontal="left"/>
    </xf>
    <xf numFmtId="0" fontId="7" fillId="0" borderId="0" xfId="0" applyFont="1" applyFill="1" applyAlignment="1">
      <alignment horizontal="left" vertical="center"/>
    </xf>
    <xf numFmtId="164" fontId="9" fillId="2" borderId="0" xfId="0" applyNumberFormat="1" applyFont="1" applyFill="1"/>
    <xf numFmtId="0" fontId="9" fillId="2" borderId="0" xfId="0" quotePrefix="1" applyFont="1" applyFill="1"/>
    <xf numFmtId="165" fontId="9" fillId="2" borderId="0" xfId="0" applyNumberFormat="1" applyFont="1" applyFill="1"/>
    <xf numFmtId="4" fontId="4" fillId="2" borderId="2" xfId="0" applyNumberFormat="1" applyFont="1" applyFill="1" applyBorder="1"/>
    <xf numFmtId="166" fontId="4" fillId="2" borderId="2" xfId="3" applyNumberFormat="1" applyFont="1" applyFill="1" applyBorder="1"/>
    <xf numFmtId="4" fontId="4" fillId="0" borderId="2" xfId="0" applyNumberFormat="1" applyFont="1" applyFill="1" applyBorder="1"/>
    <xf numFmtId="166" fontId="4" fillId="0" borderId="2" xfId="3" applyNumberFormat="1" applyFont="1" applyFill="1" applyBorder="1"/>
    <xf numFmtId="4" fontId="6" fillId="0" borderId="2" xfId="0" applyNumberFormat="1" applyFont="1" applyFill="1" applyBorder="1"/>
    <xf numFmtId="166" fontId="9" fillId="0" borderId="2" xfId="3" applyNumberFormat="1" applyFont="1" applyFill="1" applyBorder="1"/>
    <xf numFmtId="0" fontId="7" fillId="0" borderId="2" xfId="1" applyFont="1" applyFill="1" applyBorder="1"/>
    <xf numFmtId="0" fontId="12" fillId="0" borderId="0" xfId="0" applyFont="1"/>
    <xf numFmtId="9" fontId="4" fillId="0" borderId="0" xfId="3" applyNumberFormat="1" applyFont="1"/>
    <xf numFmtId="0" fontId="13" fillId="0" borderId="0" xfId="0" applyFont="1" applyAlignment="1">
      <alignment horizontal="left"/>
    </xf>
    <xf numFmtId="0" fontId="14" fillId="0" borderId="0" xfId="1" applyFont="1" applyFill="1" applyAlignment="1">
      <alignment horizontal="left"/>
    </xf>
    <xf numFmtId="0" fontId="15" fillId="3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0" fillId="5" borderId="0" xfId="0" applyFill="1"/>
    <xf numFmtId="0" fontId="16" fillId="6" borderId="1" xfId="0" applyFont="1" applyFill="1" applyBorder="1" applyAlignment="1">
      <alignment horizontal="left" vertical="center"/>
    </xf>
    <xf numFmtId="164" fontId="17" fillId="0" borderId="0" xfId="0" applyNumberFormat="1" applyFont="1" applyAlignment="1">
      <alignment horizontal="right" vertical="center" shrinkToFit="1"/>
    </xf>
    <xf numFmtId="164" fontId="17" fillId="7" borderId="0" xfId="0" applyNumberFormat="1" applyFont="1" applyFill="1" applyAlignment="1">
      <alignment horizontal="right" vertical="center" shrinkToFit="1"/>
    </xf>
    <xf numFmtId="165" fontId="17" fillId="0" borderId="0" xfId="0" applyNumberFormat="1" applyFont="1" applyAlignment="1">
      <alignment horizontal="right" vertical="center" shrinkToFit="1"/>
    </xf>
    <xf numFmtId="165" fontId="17" fillId="7" borderId="0" xfId="0" applyNumberFormat="1" applyFont="1" applyFill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3" borderId="1" xfId="0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/>
    </xf>
    <xf numFmtId="164" fontId="19" fillId="0" borderId="0" xfId="0" applyNumberFormat="1" applyFont="1" applyAlignment="1">
      <alignment horizontal="right" vertical="center" shrinkToFit="1"/>
    </xf>
    <xf numFmtId="164" fontId="19" fillId="7" borderId="0" xfId="0" applyNumberFormat="1" applyFont="1" applyFill="1" applyAlignment="1">
      <alignment horizontal="right" vertical="center" shrinkToFit="1"/>
    </xf>
    <xf numFmtId="166" fontId="20" fillId="0" borderId="0" xfId="3" applyNumberFormat="1" applyFont="1"/>
    <xf numFmtId="165" fontId="19" fillId="7" borderId="0" xfId="0" applyNumberFormat="1" applyFont="1" applyFill="1" applyAlignment="1">
      <alignment horizontal="right" vertical="center" shrinkToFit="1"/>
    </xf>
    <xf numFmtId="165" fontId="19" fillId="0" borderId="0" xfId="0" applyNumberFormat="1" applyFont="1" applyAlignment="1">
      <alignment horizontal="right" vertical="center" shrinkToFit="1"/>
    </xf>
    <xf numFmtId="0" fontId="22" fillId="3" borderId="1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22" fillId="3" borderId="1" xfId="0" applyFont="1" applyFill="1" applyBorder="1" applyAlignment="1">
      <alignment horizontal="left" vertical="center" wrapText="1"/>
    </xf>
    <xf numFmtId="0" fontId="19" fillId="8" borderId="0" xfId="0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4" fillId="0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66" fontId="9" fillId="0" borderId="2" xfId="3" applyNumberFormat="1" applyFont="1" applyBorder="1"/>
    <xf numFmtId="166" fontId="3" fillId="0" borderId="2" xfId="3" applyNumberFormat="1" applyFont="1" applyFill="1" applyBorder="1"/>
    <xf numFmtId="0" fontId="3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167" fontId="7" fillId="0" borderId="2" xfId="2" applyNumberFormat="1" applyFont="1" applyFill="1" applyBorder="1"/>
    <xf numFmtId="166" fontId="8" fillId="0" borderId="2" xfId="2" applyNumberFormat="1" applyFont="1" applyFill="1" applyBorder="1"/>
    <xf numFmtId="166" fontId="11" fillId="0" borderId="2" xfId="3" applyNumberFormat="1" applyFont="1" applyFill="1" applyBorder="1"/>
    <xf numFmtId="165" fontId="7" fillId="0" borderId="2" xfId="0" applyNumberFormat="1" applyFont="1" applyBorder="1"/>
    <xf numFmtId="0" fontId="9" fillId="0" borderId="2" xfId="1" applyFont="1" applyFill="1" applyBorder="1"/>
    <xf numFmtId="166" fontId="11" fillId="0" borderId="2" xfId="3" applyNumberFormat="1" applyFont="1" applyBorder="1"/>
    <xf numFmtId="164" fontId="7" fillId="2" borderId="0" xfId="0" applyNumberFormat="1" applyFont="1" applyFill="1"/>
    <xf numFmtId="165" fontId="8" fillId="0" borderId="2" xfId="1" applyNumberFormat="1" applyFont="1" applyFill="1" applyBorder="1" applyAlignment="1"/>
    <xf numFmtId="167" fontId="8" fillId="0" borderId="2" xfId="2" applyNumberFormat="1" applyFont="1" applyFill="1" applyBorder="1"/>
    <xf numFmtId="0" fontId="7" fillId="0" borderId="0" xfId="0" applyFont="1"/>
    <xf numFmtId="0" fontId="7" fillId="0" borderId="0" xfId="0" applyFont="1" applyFill="1"/>
    <xf numFmtId="165" fontId="8" fillId="9" borderId="2" xfId="1" applyNumberFormat="1" applyFont="1" applyFill="1" applyBorder="1"/>
    <xf numFmtId="0" fontId="8" fillId="9" borderId="2" xfId="1" applyFont="1" applyFill="1" applyBorder="1"/>
    <xf numFmtId="165" fontId="7" fillId="9" borderId="2" xfId="1" applyNumberFormat="1" applyFont="1" applyFill="1" applyBorder="1" applyAlignment="1"/>
    <xf numFmtId="3" fontId="19" fillId="0" borderId="0" xfId="0" applyNumberFormat="1" applyFont="1" applyAlignment="1">
      <alignment horizontal="right" vertical="center" shrinkToFit="1"/>
    </xf>
    <xf numFmtId="3" fontId="19" fillId="7" borderId="0" xfId="0" applyNumberFormat="1" applyFont="1" applyFill="1" applyAlignment="1">
      <alignment horizontal="right" vertical="center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Other business services with extra-EU, 2010-2023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988392393340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23253497611601"/>
          <c:w val="0.97066666666666668"/>
          <c:h val="0.71453595784597645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1'!$B$38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1'!$A$39:$A$52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1'!$B$39:$B$52</c:f>
              <c:numCache>
                <c:formatCode>#,##0.0</c:formatCode>
                <c:ptCount val="14"/>
                <c:pt idx="0">
                  <c:v>130.70439999999999</c:v>
                </c:pt>
                <c:pt idx="1">
                  <c:v>141.30250000000001</c:v>
                </c:pt>
                <c:pt idx="2">
                  <c:v>157.44129999999998</c:v>
                </c:pt>
                <c:pt idx="3">
                  <c:v>167.46729999999999</c:v>
                </c:pt>
                <c:pt idx="4">
                  <c:v>196.51089999999999</c:v>
                </c:pt>
                <c:pt idx="5">
                  <c:v>220.58010000000002</c:v>
                </c:pt>
                <c:pt idx="6">
                  <c:v>232.03190000000001</c:v>
                </c:pt>
                <c:pt idx="7">
                  <c:v>255.79420000000002</c:v>
                </c:pt>
                <c:pt idx="8">
                  <c:v>253.03779999999998</c:v>
                </c:pt>
                <c:pt idx="9">
                  <c:v>266.14890000000003</c:v>
                </c:pt>
                <c:pt idx="10">
                  <c:v>264.334</c:v>
                </c:pt>
                <c:pt idx="11">
                  <c:v>275.90620000000001</c:v>
                </c:pt>
                <c:pt idx="12">
                  <c:v>321.15959999999995</c:v>
                </c:pt>
                <c:pt idx="13">
                  <c:v>341.05109999999996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8-4438-893C-E535824D2B70}"/>
            </c:ext>
          </c:extLst>
        </c:ser>
        <c:ser>
          <c:idx val="1"/>
          <c:order val="1"/>
          <c:tx>
            <c:strRef>
              <c:f>'Figure 1'!$C$38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1'!$A$39:$A$52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1'!$C$39:$C$52</c:f>
              <c:numCache>
                <c:formatCode>#,##0.0</c:formatCode>
                <c:ptCount val="14"/>
                <c:pt idx="0">
                  <c:v>138.2116</c:v>
                </c:pt>
                <c:pt idx="1">
                  <c:v>145.7088</c:v>
                </c:pt>
                <c:pt idx="2">
                  <c:v>166.4084</c:v>
                </c:pt>
                <c:pt idx="3">
                  <c:v>169.57729999999998</c:v>
                </c:pt>
                <c:pt idx="4">
                  <c:v>195.45760000000001</c:v>
                </c:pt>
                <c:pt idx="5">
                  <c:v>243.239</c:v>
                </c:pt>
                <c:pt idx="6">
                  <c:v>274.9753</c:v>
                </c:pt>
                <c:pt idx="7">
                  <c:v>292.3947</c:v>
                </c:pt>
                <c:pt idx="8">
                  <c:v>284.59629999999999</c:v>
                </c:pt>
                <c:pt idx="9">
                  <c:v>397.63459999999998</c:v>
                </c:pt>
                <c:pt idx="10">
                  <c:v>389.07350000000002</c:v>
                </c:pt>
                <c:pt idx="11">
                  <c:v>322.43020000000001</c:v>
                </c:pt>
                <c:pt idx="12">
                  <c:v>377.18629999999996</c:v>
                </c:pt>
                <c:pt idx="13">
                  <c:v>403.49619999999999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8-4438-893C-E535824D2B70}"/>
            </c:ext>
          </c:extLst>
        </c:ser>
        <c:ser>
          <c:idx val="2"/>
          <c:order val="2"/>
          <c:tx>
            <c:strRef>
              <c:f>'Figure 1'!$D$38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1'!$A$39:$A$52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1'!$D$39:$D$52</c:f>
              <c:numCache>
                <c:formatCode>#,##0.0</c:formatCode>
                <c:ptCount val="14"/>
                <c:pt idx="0">
                  <c:v>-7.5072000000000001</c:v>
                </c:pt>
                <c:pt idx="1">
                  <c:v>-4.4062999999999999</c:v>
                </c:pt>
                <c:pt idx="2">
                  <c:v>-8.9671000000000003</c:v>
                </c:pt>
                <c:pt idx="3">
                  <c:v>-2.11</c:v>
                </c:pt>
                <c:pt idx="4">
                  <c:v>1.0532999999999999</c:v>
                </c:pt>
                <c:pt idx="5">
                  <c:v>-22.658799999999999</c:v>
                </c:pt>
                <c:pt idx="6">
                  <c:v>-42.943400000000004</c:v>
                </c:pt>
                <c:pt idx="7">
                  <c:v>-36.600499999999997</c:v>
                </c:pt>
                <c:pt idx="8">
                  <c:v>-31.558499999999999</c:v>
                </c:pt>
                <c:pt idx="9">
                  <c:v>-131.48570000000001</c:v>
                </c:pt>
                <c:pt idx="10">
                  <c:v>-124.73950000000001</c:v>
                </c:pt>
                <c:pt idx="11">
                  <c:v>-46.524000000000001</c:v>
                </c:pt>
                <c:pt idx="12">
                  <c:v>-56.026699999999998</c:v>
                </c:pt>
                <c:pt idx="13">
                  <c:v>-62.445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8-4438-893C-E535824D2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022208"/>
        <c:axId val="75721792"/>
      </c:lineChart>
      <c:catAx>
        <c:axId val="6530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21792"/>
        <c:crosses val="autoZero"/>
        <c:auto val="1"/>
        <c:lblAlgn val="ctr"/>
        <c:lblOffset val="100"/>
        <c:tickMarkSkip val="1"/>
        <c:noMultiLvlLbl val="0"/>
      </c:catAx>
      <c:valAx>
        <c:axId val="75721792"/>
        <c:scaling>
          <c:orientation val="minMax"/>
          <c:max val="450"/>
          <c:min val="-1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02220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5596067361290917"/>
          <c:w val="0.33114211267251803"/>
          <c:h val="3.78013850707660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Contributions of Other business services sub-categories to imports of EU, 2010-2023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68762036330328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31802624790058"/>
          <c:w val="0.97066666666666668"/>
          <c:h val="0.608466564889255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2'!$B$37</c:f>
              <c:strCache>
                <c:ptCount val="1"/>
                <c:pt idx="0">
                  <c:v>Research and development
services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2'!$A$38:$A$51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2'!$B$38:$B$51</c:f>
              <c:numCache>
                <c:formatCode>#,##0.0</c:formatCode>
                <c:ptCount val="14"/>
                <c:pt idx="0">
                  <c:v>24.816500000000001</c:v>
                </c:pt>
                <c:pt idx="1">
                  <c:v>25.664300000000001</c:v>
                </c:pt>
                <c:pt idx="2">
                  <c:v>31.4922</c:v>
                </c:pt>
                <c:pt idx="3">
                  <c:v>30.9422</c:v>
                </c:pt>
                <c:pt idx="4">
                  <c:v>38.2239</c:v>
                </c:pt>
                <c:pt idx="5">
                  <c:v>63.583599999999997</c:v>
                </c:pt>
                <c:pt idx="6">
                  <c:v>89.361800000000002</c:v>
                </c:pt>
                <c:pt idx="7">
                  <c:v>88.719700000000003</c:v>
                </c:pt>
                <c:pt idx="8">
                  <c:v>75.227199999999996</c:v>
                </c:pt>
                <c:pt idx="9">
                  <c:v>175.6651</c:v>
                </c:pt>
                <c:pt idx="10">
                  <c:v>159.8854</c:v>
                </c:pt>
                <c:pt idx="11">
                  <c:v>84.441399999999987</c:v>
                </c:pt>
                <c:pt idx="12">
                  <c:v>87.991199999999992</c:v>
                </c:pt>
                <c:pt idx="13">
                  <c:v>102.584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B37-83FA-D4EAAA00CBE3}"/>
            </c:ext>
          </c:extLst>
        </c:ser>
        <c:ser>
          <c:idx val="1"/>
          <c:order val="1"/>
          <c:tx>
            <c:strRef>
              <c:f>'Figure 2'!$C$37</c:f>
              <c:strCache>
                <c:ptCount val="1"/>
                <c:pt idx="0">
                  <c:v>Professional and management
consulting services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2'!$A$38:$A$51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2'!$C$38:$C$51</c:f>
              <c:numCache>
                <c:formatCode>#,##0.0</c:formatCode>
                <c:ptCount val="14"/>
                <c:pt idx="0">
                  <c:v>47.277699999999996</c:v>
                </c:pt>
                <c:pt idx="1">
                  <c:v>48.808</c:v>
                </c:pt>
                <c:pt idx="2">
                  <c:v>55.098999999999997</c:v>
                </c:pt>
                <c:pt idx="3">
                  <c:v>56.885199999999998</c:v>
                </c:pt>
                <c:pt idx="4">
                  <c:v>64.903400000000005</c:v>
                </c:pt>
                <c:pt idx="5">
                  <c:v>75.303300000000007</c:v>
                </c:pt>
                <c:pt idx="6">
                  <c:v>83.134799999999998</c:v>
                </c:pt>
                <c:pt idx="7">
                  <c:v>98.8399</c:v>
                </c:pt>
                <c:pt idx="8">
                  <c:v>101.236</c:v>
                </c:pt>
                <c:pt idx="9">
                  <c:v>109.30460000000001</c:v>
                </c:pt>
                <c:pt idx="10">
                  <c:v>117.20480000000001</c:v>
                </c:pt>
                <c:pt idx="11">
                  <c:v>127.3408</c:v>
                </c:pt>
                <c:pt idx="12">
                  <c:v>151.87950000000001</c:v>
                </c:pt>
                <c:pt idx="13">
                  <c:v>164.2732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7-4B37-83FA-D4EAAA00CBE3}"/>
            </c:ext>
          </c:extLst>
        </c:ser>
        <c:ser>
          <c:idx val="2"/>
          <c:order val="2"/>
          <c:tx>
            <c:strRef>
              <c:f>'Figure 2'!$D$37</c:f>
              <c:strCache>
                <c:ptCount val="1"/>
                <c:pt idx="0">
                  <c:v>Technical, trade-related, and 
other business services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2'!$A$38:$A$51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2'!$D$38:$D$51</c:f>
              <c:numCache>
                <c:formatCode>#,##0.0</c:formatCode>
                <c:ptCount val="14"/>
                <c:pt idx="0">
                  <c:v>66.115399999999994</c:v>
                </c:pt>
                <c:pt idx="1">
                  <c:v>71.235600000000005</c:v>
                </c:pt>
                <c:pt idx="2">
                  <c:v>79.819999999999993</c:v>
                </c:pt>
                <c:pt idx="3">
                  <c:v>81.748000000000005</c:v>
                </c:pt>
                <c:pt idx="4">
                  <c:v>92.331999999999994</c:v>
                </c:pt>
                <c:pt idx="5">
                  <c:v>104.352</c:v>
                </c:pt>
                <c:pt idx="6">
                  <c:v>102.476</c:v>
                </c:pt>
                <c:pt idx="7">
                  <c:v>104.83760000000001</c:v>
                </c:pt>
                <c:pt idx="8">
                  <c:v>108.13289999999999</c:v>
                </c:pt>
                <c:pt idx="9">
                  <c:v>112.6618</c:v>
                </c:pt>
                <c:pt idx="10">
                  <c:v>111.9802</c:v>
                </c:pt>
                <c:pt idx="11">
                  <c:v>110.6489</c:v>
                </c:pt>
                <c:pt idx="12">
                  <c:v>137.31360000000001</c:v>
                </c:pt>
                <c:pt idx="13">
                  <c:v>136.63800000000001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07-4B37-83FA-D4EAAA00C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8094511"/>
        <c:axId val="2122721759"/>
      </c:barChart>
      <c:catAx>
        <c:axId val="17809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2721759"/>
        <c:crosses val="autoZero"/>
        <c:auto val="1"/>
        <c:lblAlgn val="ctr"/>
        <c:lblOffset val="100"/>
        <c:tickMarkSkip val="1"/>
        <c:noMultiLvlLbl val="0"/>
      </c:catAx>
      <c:valAx>
        <c:axId val="2122721759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09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545641686501925E-2"/>
          <c:y val="0.7924658552434054"/>
          <c:w val="0.9"/>
          <c:h val="6.592137906535701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Contributions of Other business services sub-categories to exports of EU, 2010-2023</a:t>
            </a:r>
            <a:br>
              <a:rPr lang="en-US"/>
            </a:br>
            <a:r>
              <a:rPr lang="en-US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70330005057844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366349576842652E-2"/>
          <c:y val="0.16933129704821914"/>
          <c:w val="0.93690704225164045"/>
          <c:h val="0.53398640582161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3'!$B$37</c:f>
              <c:strCache>
                <c:ptCount val="1"/>
                <c:pt idx="0">
                  <c:v>Research and development 
services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3'!$A$38:$A$51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3'!$B$38:$B$51</c:f>
              <c:numCache>
                <c:formatCode>#,##0.0</c:formatCode>
                <c:ptCount val="14"/>
                <c:pt idx="0">
                  <c:v>19.2712</c:v>
                </c:pt>
                <c:pt idx="1">
                  <c:v>21.516599999999997</c:v>
                </c:pt>
                <c:pt idx="2">
                  <c:v>25.898799999999998</c:v>
                </c:pt>
                <c:pt idx="3">
                  <c:v>27.8065</c:v>
                </c:pt>
                <c:pt idx="4">
                  <c:v>31.4939</c:v>
                </c:pt>
                <c:pt idx="5">
                  <c:v>37.510300000000001</c:v>
                </c:pt>
                <c:pt idx="6">
                  <c:v>40.077400000000004</c:v>
                </c:pt>
                <c:pt idx="7">
                  <c:v>45.240699999999997</c:v>
                </c:pt>
                <c:pt idx="8">
                  <c:v>44.659800000000004</c:v>
                </c:pt>
                <c:pt idx="9">
                  <c:v>49.063499999999998</c:v>
                </c:pt>
                <c:pt idx="10">
                  <c:v>56.133499999999998</c:v>
                </c:pt>
                <c:pt idx="11">
                  <c:v>48.100199999999994</c:v>
                </c:pt>
                <c:pt idx="12">
                  <c:v>54.471199999999996</c:v>
                </c:pt>
                <c:pt idx="13">
                  <c:v>59.3992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9-42A8-9956-437EC07C0C78}"/>
            </c:ext>
          </c:extLst>
        </c:ser>
        <c:ser>
          <c:idx val="1"/>
          <c:order val="1"/>
          <c:tx>
            <c:strRef>
              <c:f>'Figure 3'!$C$37</c:f>
              <c:strCache>
                <c:ptCount val="1"/>
                <c:pt idx="0">
                  <c:v>Professional and management 
consulting services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3'!$A$38:$A$51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3'!$C$38:$C$51</c:f>
              <c:numCache>
                <c:formatCode>#,##0.0</c:formatCode>
                <c:ptCount val="14"/>
                <c:pt idx="0">
                  <c:v>41.804499999999997</c:v>
                </c:pt>
                <c:pt idx="1">
                  <c:v>43.038400000000003</c:v>
                </c:pt>
                <c:pt idx="2">
                  <c:v>45.832699999999996</c:v>
                </c:pt>
                <c:pt idx="3">
                  <c:v>49.4741</c:v>
                </c:pt>
                <c:pt idx="4">
                  <c:v>54.808099999999996</c:v>
                </c:pt>
                <c:pt idx="5">
                  <c:v>58.946899999999999</c:v>
                </c:pt>
                <c:pt idx="6">
                  <c:v>66.802999999999997</c:v>
                </c:pt>
                <c:pt idx="7">
                  <c:v>83.736800000000002</c:v>
                </c:pt>
                <c:pt idx="8">
                  <c:v>82.941600000000008</c:v>
                </c:pt>
                <c:pt idx="9">
                  <c:v>89.343399999999988</c:v>
                </c:pt>
                <c:pt idx="10">
                  <c:v>88.132999999999996</c:v>
                </c:pt>
                <c:pt idx="11">
                  <c:v>100.13500000000001</c:v>
                </c:pt>
                <c:pt idx="12">
                  <c:v>119.39439999999999</c:v>
                </c:pt>
                <c:pt idx="13">
                  <c:v>127.3258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9-42A8-9956-437EC07C0C78}"/>
            </c:ext>
          </c:extLst>
        </c:ser>
        <c:ser>
          <c:idx val="2"/>
          <c:order val="2"/>
          <c:tx>
            <c:strRef>
              <c:f>'Figure 3'!$D$37</c:f>
              <c:strCache>
                <c:ptCount val="1"/>
                <c:pt idx="0">
                  <c:v>Technical, trade-related, and 
other business services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3'!$A$38:$A$51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3'!$D$38:$D$51</c:f>
              <c:numCache>
                <c:formatCode>#,##0.0</c:formatCode>
                <c:ptCount val="14"/>
                <c:pt idx="0">
                  <c:v>69.628500000000003</c:v>
                </c:pt>
                <c:pt idx="1">
                  <c:v>76.748699999999999</c:v>
                </c:pt>
                <c:pt idx="2">
                  <c:v>85.709800000000001</c:v>
                </c:pt>
                <c:pt idx="3">
                  <c:v>90.186600000000013</c:v>
                </c:pt>
                <c:pt idx="4">
                  <c:v>110.20689999999999</c:v>
                </c:pt>
                <c:pt idx="5">
                  <c:v>124.12469999999999</c:v>
                </c:pt>
                <c:pt idx="6">
                  <c:v>125.15049999999999</c:v>
                </c:pt>
                <c:pt idx="7">
                  <c:v>126.8156</c:v>
                </c:pt>
                <c:pt idx="8">
                  <c:v>125.4393</c:v>
                </c:pt>
                <c:pt idx="9">
                  <c:v>127.74250000000001</c:v>
                </c:pt>
                <c:pt idx="10">
                  <c:v>120.06960000000001</c:v>
                </c:pt>
                <c:pt idx="11">
                  <c:v>127.66669999999999</c:v>
                </c:pt>
                <c:pt idx="12">
                  <c:v>147.29820000000001</c:v>
                </c:pt>
                <c:pt idx="13">
                  <c:v>154.32410000000002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9-42A8-9956-437EC07C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6460447"/>
        <c:axId val="181693295"/>
      </c:barChart>
      <c:catAx>
        <c:axId val="16646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93295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693295"/>
        <c:scaling>
          <c:orientation val="minMax"/>
          <c:max val="3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460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605772480006911E-2"/>
          <c:y val="0.78931293441106498"/>
          <c:w val="0.899999949973878"/>
          <c:h val="7.965199780226309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19950036066653"/>
          <c:w val="0.4938271604938271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4'!$G$19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D-430F-A8CD-112D132DFB0D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D-430F-A8CD-112D132DFB0D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D-430F-A8CD-112D132DFB0D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D-430F-A8CD-112D132DFB0D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D-430F-A8CD-112D132DFB0D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D-430F-A8CD-112D132DFB0D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DD-430F-A8CD-112D132DFB0D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DD-430F-A8CD-112D132DFB0D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DD-430F-A8CD-112D132DFB0D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8FDD-430F-A8CD-112D132DFB0D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8FDD-430F-A8CD-112D132DFB0D}"/>
              </c:ext>
            </c:extLst>
          </c:dPt>
          <c:dLbls>
            <c:dLbl>
              <c:idx val="0"/>
              <c:layout>
                <c:manualLayout>
                  <c:x val="2.9629629629629631E-2"/>
                  <c:y val="-7.3141110049381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D-430F-A8CD-112D132DFB0D}"/>
                </c:ext>
              </c:extLst>
            </c:dLbl>
            <c:dLbl>
              <c:idx val="1"/>
              <c:layout>
                <c:manualLayout>
                  <c:x val="1.9753086419753086E-2"/>
                  <c:y val="2.04795108138267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D-430F-A8CD-112D132DFB0D}"/>
                </c:ext>
              </c:extLst>
            </c:dLbl>
            <c:dLbl>
              <c:idx val="2"/>
              <c:layout>
                <c:manualLayout>
                  <c:x val="-1.9753086419753086E-2"/>
                  <c:y val="2.63307996177770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D-430F-A8CD-112D132DFB0D}"/>
                </c:ext>
              </c:extLst>
            </c:dLbl>
            <c:dLbl>
              <c:idx val="3"/>
              <c:layout>
                <c:manualLayout>
                  <c:x val="-3.9506172839506193E-2"/>
                  <c:y val="4.3884666029628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D-430F-A8CD-112D132DFB0D}"/>
                </c:ext>
              </c:extLst>
            </c:dLbl>
            <c:dLbl>
              <c:idx val="4"/>
              <c:layout>
                <c:manualLayout>
                  <c:x val="-5.185185185185185E-2"/>
                  <c:y val="4.0959021627653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D-430F-A8CD-112D132DFB0D}"/>
                </c:ext>
              </c:extLst>
            </c:dLbl>
            <c:dLbl>
              <c:idx val="5"/>
              <c:layout>
                <c:manualLayout>
                  <c:x val="-8.3950617283950618E-2"/>
                  <c:y val="1.7553866411851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D-430F-A8CD-112D132DFB0D}"/>
                </c:ext>
              </c:extLst>
            </c:dLbl>
            <c:dLbl>
              <c:idx val="6"/>
              <c:layout>
                <c:manualLayout>
                  <c:x val="-6.1728395061728392E-2"/>
                  <c:y val="-1.7553866411851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DD-430F-A8CD-112D132DFB0D}"/>
                </c:ext>
              </c:extLst>
            </c:dLbl>
            <c:dLbl>
              <c:idx val="7"/>
              <c:layout>
                <c:manualLayout>
                  <c:x val="-5.9259259259259268E-2"/>
                  <c:y val="-5.26615992355545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DD-430F-A8CD-112D132DFB0D}"/>
                </c:ext>
              </c:extLst>
            </c:dLbl>
            <c:dLbl>
              <c:idx val="8"/>
              <c:layout>
                <c:manualLayout>
                  <c:x val="-8.1481481481481502E-2"/>
                  <c:y val="-0.102397554069133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D-430F-A8CD-112D132DFB0D}"/>
                </c:ext>
              </c:extLst>
            </c:dLbl>
            <c:dLbl>
              <c:idx val="9"/>
              <c:layout>
                <c:manualLayout>
                  <c:x val="-3.7037037037037035E-2"/>
                  <c:y val="-0.152133508902712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D-430F-A8CD-112D132DFB0D}"/>
                </c:ext>
              </c:extLst>
            </c:dLbl>
            <c:dLbl>
              <c:idx val="10"/>
              <c:layout>
                <c:manualLayout>
                  <c:x val="4.9382716049382715E-3"/>
                  <c:y val="-7.0215465647405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D-430F-A8CD-112D132DFB0D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4'!$F$20:$F$30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China(*)</c:v>
                </c:pt>
                <c:pt idx="4">
                  <c:v>Singapore</c:v>
                </c:pt>
                <c:pt idx="5">
                  <c:v>Japan</c:v>
                </c:pt>
                <c:pt idx="6">
                  <c:v>Norway</c:v>
                </c:pt>
                <c:pt idx="7">
                  <c:v>Canada</c:v>
                </c:pt>
                <c:pt idx="8">
                  <c:v>India</c:v>
                </c:pt>
                <c:pt idx="9">
                  <c:v>Mexico</c:v>
                </c:pt>
                <c:pt idx="10">
                  <c:v>Others</c:v>
                </c:pt>
              </c:strCache>
            </c:strRef>
          </c:cat>
          <c:val>
            <c:numRef>
              <c:f>'Figure 4'!$G$20:$G$30</c:f>
              <c:numCache>
                <c:formatCode>0.0%</c:formatCode>
                <c:ptCount val="11"/>
                <c:pt idx="0">
                  <c:v>0.27191907605634469</c:v>
                </c:pt>
                <c:pt idx="1">
                  <c:v>0.20307191502974187</c:v>
                </c:pt>
                <c:pt idx="2">
                  <c:v>0.12858894165712997</c:v>
                </c:pt>
                <c:pt idx="3">
                  <c:v>3.8914109938364083E-2</c:v>
                </c:pt>
                <c:pt idx="4">
                  <c:v>2.867928002577913E-2</c:v>
                </c:pt>
                <c:pt idx="5">
                  <c:v>2.1945098549748118E-2</c:v>
                </c:pt>
                <c:pt idx="6">
                  <c:v>2.0511589025808744E-2</c:v>
                </c:pt>
                <c:pt idx="7">
                  <c:v>1.5507060378928555E-2</c:v>
                </c:pt>
                <c:pt idx="8">
                  <c:v>1.4540929497075365E-2</c:v>
                </c:pt>
                <c:pt idx="9">
                  <c:v>1.305493516953911E-2</c:v>
                </c:pt>
                <c:pt idx="10">
                  <c:v>0.24326706467154027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DD-430F-A8CD-112D132DFB0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19950036066653"/>
          <c:w val="0.4938271604938271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4'!$O$19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EE-407D-A907-4F19FC875EC8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EE-407D-A907-4F19FC875EC8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EE-407D-A907-4F19FC875EC8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EE-407D-A907-4F19FC875EC8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EE-407D-A907-4F19FC875EC8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EE-407D-A907-4F19FC875EC8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EE-407D-A907-4F19FC875EC8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A5EE-407D-A907-4F19FC875EC8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A5EE-407D-A907-4F19FC875EC8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3-A5EE-407D-A907-4F19FC875EC8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5-A5EE-407D-A907-4F19FC875EC8}"/>
              </c:ext>
            </c:extLst>
          </c:dPt>
          <c:dLbls>
            <c:dLbl>
              <c:idx val="0"/>
              <c:layout>
                <c:manualLayout>
                  <c:x val="-2.4691358024692264E-3"/>
                  <c:y val="-0.119846232243446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EE-407D-A907-4F19FC875EC8}"/>
                </c:ext>
              </c:extLst>
            </c:dLbl>
            <c:dLbl>
              <c:idx val="1"/>
              <c:layout>
                <c:manualLayout>
                  <c:x val="3.2060464664139116E-2"/>
                  <c:y val="2.0451213095693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E-407D-A907-4F19FC875EC8}"/>
                </c:ext>
              </c:extLst>
            </c:dLbl>
            <c:dLbl>
              <c:idx val="2"/>
              <c:layout>
                <c:manualLayout>
                  <c:x val="-2.4691358024691358E-3"/>
                  <c:y val="4.96922648132339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E-407D-A907-4F19FC875EC8}"/>
                </c:ext>
              </c:extLst>
            </c:dLbl>
            <c:dLbl>
              <c:idx val="3"/>
              <c:layout>
                <c:manualLayout>
                  <c:x val="-5.6790123456790124E-2"/>
                  <c:y val="4.09102449003620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EE-407D-A907-4F19FC875EC8}"/>
                </c:ext>
              </c:extLst>
            </c:dLbl>
            <c:dLbl>
              <c:idx val="4"/>
              <c:layout>
                <c:manualLayout>
                  <c:x val="-4.1975308641975309E-2"/>
                  <c:y val="4.3884573779177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EE-407D-A907-4F19FC875EC8}"/>
                </c:ext>
              </c:extLst>
            </c:dLbl>
            <c:dLbl>
              <c:idx val="5"/>
              <c:layout>
                <c:manualLayout>
                  <c:x val="-4.6913580246913583E-2"/>
                  <c:y val="3.50922055750154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EE-407D-A907-4F19FC875EC8}"/>
                </c:ext>
              </c:extLst>
            </c:dLbl>
            <c:dLbl>
              <c:idx val="6"/>
              <c:layout>
                <c:manualLayout>
                  <c:x val="-6.4197530864197536E-2"/>
                  <c:y val="2.93592522002766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EE-407D-A907-4F19FC875EC8}"/>
                </c:ext>
              </c:extLst>
            </c:dLbl>
            <c:dLbl>
              <c:idx val="7"/>
              <c:layout>
                <c:manualLayout>
                  <c:x val="-8.3961699232040457E-2"/>
                  <c:y val="-4.09511781414652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EE-407D-A907-4F19FC875EC8}"/>
                </c:ext>
              </c:extLst>
            </c:dLbl>
            <c:dLbl>
              <c:idx val="8"/>
              <c:layout>
                <c:manualLayout>
                  <c:x val="-6.9144940215806361E-2"/>
                  <c:y val="-8.77206255703058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EE-407D-A907-4F19FC875EC8}"/>
                </c:ext>
              </c:extLst>
            </c:dLbl>
            <c:dLbl>
              <c:idx val="9"/>
              <c:layout>
                <c:manualLayout>
                  <c:x val="-6.4166423641489279E-2"/>
                  <c:y val="-0.143258985076384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EE-407D-A907-4F19FC875EC8}"/>
                </c:ext>
              </c:extLst>
            </c:dLbl>
            <c:dLbl>
              <c:idx val="10"/>
              <c:layout>
                <c:manualLayout>
                  <c:x val="-2.9651593773165306E-2"/>
                  <c:y val="-6.13846555393264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EE-407D-A907-4F19FC875EC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4'!$N$20:$N$30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India</c:v>
                </c:pt>
                <c:pt idx="4">
                  <c:v>China(*)</c:v>
                </c:pt>
                <c:pt idx="5">
                  <c:v>Singapore</c:v>
                </c:pt>
                <c:pt idx="6">
                  <c:v>Canada</c:v>
                </c:pt>
                <c:pt idx="7">
                  <c:v>Japan</c:v>
                </c:pt>
                <c:pt idx="8">
                  <c:v>Hong Kong</c:v>
                </c:pt>
                <c:pt idx="9">
                  <c:v>Norway</c:v>
                </c:pt>
                <c:pt idx="10">
                  <c:v>Others</c:v>
                </c:pt>
              </c:strCache>
            </c:strRef>
          </c:cat>
          <c:val>
            <c:numRef>
              <c:f>'Figure 4'!$O$20:$O$30</c:f>
              <c:numCache>
                <c:formatCode>0.0%</c:formatCode>
                <c:ptCount val="11"/>
                <c:pt idx="0">
                  <c:v>0.33184500870144507</c:v>
                </c:pt>
                <c:pt idx="1">
                  <c:v>0.21629051277310665</c:v>
                </c:pt>
                <c:pt idx="2">
                  <c:v>6.4466282458174332E-2</c:v>
                </c:pt>
                <c:pt idx="3">
                  <c:v>3.9082895947966795E-2</c:v>
                </c:pt>
                <c:pt idx="4">
                  <c:v>3.7156979421367538E-2</c:v>
                </c:pt>
                <c:pt idx="5">
                  <c:v>2.6002475364080256E-2</c:v>
                </c:pt>
                <c:pt idx="6">
                  <c:v>1.7841555880823659E-2</c:v>
                </c:pt>
                <c:pt idx="7">
                  <c:v>1.5118357991971174E-2</c:v>
                </c:pt>
                <c:pt idx="8">
                  <c:v>1.1792428280613299E-2</c:v>
                </c:pt>
                <c:pt idx="9">
                  <c:v>1.168982508385457E-2</c:v>
                </c:pt>
                <c:pt idx="10">
                  <c:v>0.22871367809659662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EE-407D-A907-4F19FC875EC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partners' share of EU in Other business services,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Exports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Imports</a:t>
            </a:r>
          </a:p>
        </c:rich>
      </c:tx>
      <c:layout>
        <c:manualLayout>
          <c:xMode val="edge"/>
          <c:yMode val="edge"/>
          <c:x val="4.8492387888319742E-3"/>
          <c:y val="1.0612962295133624E-2"/>
        </c:manualLayout>
      </c:layout>
      <c:overlay val="0"/>
    </c:title>
    <c:autoTitleDeleted val="0"/>
    <c:plotArea>
      <c:layout>
        <c:manualLayout>
          <c:xMode val="edge"/>
          <c:yMode val="edge"/>
          <c:x val="4.8492387888319742E-3"/>
          <c:y val="1.0612962295133624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4'!$A$1:$A$2</c:f>
              <c:strCache>
                <c:ptCount val="2"/>
                <c:pt idx="0">
                  <c:v>Main trading partners' share of EU in Other business services, 2023</c:v>
                </c:pt>
                <c:pt idx="1">
                  <c:v>Exports</c:v>
                </c:pt>
              </c:strCache>
            </c:strRef>
          </c:cat>
          <c:val>
            <c:numRef>
              <c:f>'Figure 4'!$B$1:$B$2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49BB-49E4-84C3-BE204060D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314672"/>
        <c:axId val="589315152"/>
      </c:barChart>
      <c:catAx>
        <c:axId val="58931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315152"/>
        <c:crosses val="autoZero"/>
        <c:auto val="1"/>
        <c:lblAlgn val="ctr"/>
        <c:lblOffset val="100"/>
        <c:noMultiLvlLbl val="0"/>
      </c:catAx>
      <c:valAx>
        <c:axId val="589315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931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Research and development services trade for EU, 2010-2023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69651408450101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49545598579524"/>
          <c:w val="0.97066666666666668"/>
          <c:h val="0.64671301726069741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5'!$B$38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5'!$A$39:$A$52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5'!$B$39:$B$52</c:f>
              <c:numCache>
                <c:formatCode>#,##0.0</c:formatCode>
                <c:ptCount val="14"/>
                <c:pt idx="0">
                  <c:v>19.2712</c:v>
                </c:pt>
                <c:pt idx="1">
                  <c:v>21.516599999999997</c:v>
                </c:pt>
                <c:pt idx="2">
                  <c:v>25.898799999999998</c:v>
                </c:pt>
                <c:pt idx="3">
                  <c:v>27.8065</c:v>
                </c:pt>
                <c:pt idx="4">
                  <c:v>31.4939</c:v>
                </c:pt>
                <c:pt idx="5">
                  <c:v>37.510300000000001</c:v>
                </c:pt>
                <c:pt idx="6">
                  <c:v>40.077400000000004</c:v>
                </c:pt>
                <c:pt idx="7">
                  <c:v>45.240699999999997</c:v>
                </c:pt>
                <c:pt idx="8">
                  <c:v>44.659800000000004</c:v>
                </c:pt>
                <c:pt idx="9">
                  <c:v>49.063499999999998</c:v>
                </c:pt>
                <c:pt idx="10">
                  <c:v>56.133499999999998</c:v>
                </c:pt>
                <c:pt idx="11">
                  <c:v>48.100199999999994</c:v>
                </c:pt>
                <c:pt idx="12">
                  <c:v>54.471199999999996</c:v>
                </c:pt>
                <c:pt idx="13">
                  <c:v>59.3992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F-46B1-925F-199037522C21}"/>
            </c:ext>
          </c:extLst>
        </c:ser>
        <c:ser>
          <c:idx val="1"/>
          <c:order val="1"/>
          <c:tx>
            <c:strRef>
              <c:f>'Figure 5'!$C$38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5'!$A$39:$A$52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5'!$C$39:$C$52</c:f>
              <c:numCache>
                <c:formatCode>#,##0.0</c:formatCode>
                <c:ptCount val="14"/>
                <c:pt idx="0">
                  <c:v>24.816500000000001</c:v>
                </c:pt>
                <c:pt idx="1">
                  <c:v>25.664300000000001</c:v>
                </c:pt>
                <c:pt idx="2">
                  <c:v>31.4922</c:v>
                </c:pt>
                <c:pt idx="3">
                  <c:v>30.9422</c:v>
                </c:pt>
                <c:pt idx="4">
                  <c:v>38.2239</c:v>
                </c:pt>
                <c:pt idx="5">
                  <c:v>63.583599999999997</c:v>
                </c:pt>
                <c:pt idx="6">
                  <c:v>89.361800000000002</c:v>
                </c:pt>
                <c:pt idx="7">
                  <c:v>88.719700000000003</c:v>
                </c:pt>
                <c:pt idx="8">
                  <c:v>75.227199999999996</c:v>
                </c:pt>
                <c:pt idx="9">
                  <c:v>175.6651</c:v>
                </c:pt>
                <c:pt idx="10">
                  <c:v>159.8854</c:v>
                </c:pt>
                <c:pt idx="11">
                  <c:v>84.441399999999987</c:v>
                </c:pt>
                <c:pt idx="12">
                  <c:v>87.991199999999992</c:v>
                </c:pt>
                <c:pt idx="13">
                  <c:v>102.584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F-46B1-925F-199037522C21}"/>
            </c:ext>
          </c:extLst>
        </c:ser>
        <c:ser>
          <c:idx val="2"/>
          <c:order val="2"/>
          <c:tx>
            <c:strRef>
              <c:f>'Figure 5'!$D$38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5'!$A$39:$A$52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5'!$D$39:$D$52</c:f>
              <c:numCache>
                <c:formatCode>#,##0.0</c:formatCode>
                <c:ptCount val="14"/>
                <c:pt idx="0">
                  <c:v>-5.5453000000000001</c:v>
                </c:pt>
                <c:pt idx="1">
                  <c:v>-4.1476999999999995</c:v>
                </c:pt>
                <c:pt idx="2">
                  <c:v>-5.5933999999999999</c:v>
                </c:pt>
                <c:pt idx="3">
                  <c:v>-3.1356999999999999</c:v>
                </c:pt>
                <c:pt idx="4">
                  <c:v>-6.73</c:v>
                </c:pt>
                <c:pt idx="5">
                  <c:v>-26.0733</c:v>
                </c:pt>
                <c:pt idx="6">
                  <c:v>-49.284399999999998</c:v>
                </c:pt>
                <c:pt idx="7">
                  <c:v>-43.478999999999999</c:v>
                </c:pt>
                <c:pt idx="8">
                  <c:v>-30.567400000000003</c:v>
                </c:pt>
                <c:pt idx="9">
                  <c:v>-126.6016</c:v>
                </c:pt>
                <c:pt idx="10">
                  <c:v>-103.75189999999999</c:v>
                </c:pt>
                <c:pt idx="11">
                  <c:v>-36.341099999999997</c:v>
                </c:pt>
                <c:pt idx="12">
                  <c:v>-33.520000000000003</c:v>
                </c:pt>
                <c:pt idx="13">
                  <c:v>-43.184800000000003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F-46B1-925F-199037522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66911"/>
        <c:axId val="184306127"/>
      </c:lineChart>
      <c:catAx>
        <c:axId val="18996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306127"/>
        <c:crosses val="autoZero"/>
        <c:auto val="1"/>
        <c:lblAlgn val="ctr"/>
        <c:lblOffset val="100"/>
        <c:tickMarkSkip val="1"/>
        <c:noMultiLvlLbl val="0"/>
      </c:catAx>
      <c:valAx>
        <c:axId val="18430612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66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81708239529744"/>
          <c:y val="0.84014895893535302"/>
          <c:w val="0.31891280226767915"/>
          <c:h val="3.938195788837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5051177703786"/>
          <c:y val="0.23619950036066653"/>
          <c:w val="0.4932790726353434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6'!$G$19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60-44B3-BFC0-9C7980A6BF21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9C60-44B3-BFC0-9C7980A6BF21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60-44B3-BFC0-9C7980A6BF21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60-44B3-BFC0-9C7980A6BF21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60-44B3-BFC0-9C7980A6BF21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9C60-44B3-BFC0-9C7980A6BF21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60-44B3-BFC0-9C7980A6BF21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9C60-44B3-BFC0-9C7980A6BF21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60-44B3-BFC0-9C7980A6BF21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60-44B3-BFC0-9C7980A6BF21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60-44B3-BFC0-9C7980A6BF21}"/>
              </c:ext>
            </c:extLst>
          </c:dPt>
          <c:dLbls>
            <c:dLbl>
              <c:idx val="0"/>
              <c:layout>
                <c:manualLayout>
                  <c:x val="9.8655814527067783E-3"/>
                  <c:y val="-9.3538522726592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0-44B3-BFC0-9C7980A6BF21}"/>
                </c:ext>
              </c:extLst>
            </c:dLbl>
            <c:dLbl>
              <c:idx val="1"/>
              <c:layout>
                <c:manualLayout>
                  <c:x val="-2.21975582685905E-2"/>
                  <c:y val="2.6307709516854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0-44B3-BFC0-9C7980A6BF21}"/>
                </c:ext>
              </c:extLst>
            </c:dLbl>
            <c:dLbl>
              <c:idx val="2"/>
              <c:layout>
                <c:manualLayout>
                  <c:x val="-2.2197558268590465E-2"/>
                  <c:y val="4.38461825280903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0-44B3-BFC0-9C7980A6BF21}"/>
                </c:ext>
              </c:extLst>
            </c:dLbl>
            <c:dLbl>
              <c:idx val="3"/>
              <c:layout>
                <c:manualLayout>
                  <c:x val="-6.1659884079417929E-2"/>
                  <c:y val="0.122769311078652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0-44B3-BFC0-9C7980A6BF21}"/>
                </c:ext>
              </c:extLst>
            </c:dLbl>
            <c:dLbl>
              <c:idx val="4"/>
              <c:layout>
                <c:manualLayout>
                  <c:x val="-0.10358860525342212"/>
                  <c:y val="0.143230862925095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0-44B3-BFC0-9C7980A6BF21}"/>
                </c:ext>
              </c:extLst>
            </c:dLbl>
            <c:dLbl>
              <c:idx val="5"/>
              <c:layout>
                <c:manualLayout>
                  <c:x val="-0.10605500061659884"/>
                  <c:y val="0.114000074573034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60-44B3-BFC0-9C7980A6BF21}"/>
                </c:ext>
              </c:extLst>
            </c:dLbl>
            <c:dLbl>
              <c:idx val="6"/>
              <c:layout>
                <c:manualLayout>
                  <c:x val="-0.10358860525342212"/>
                  <c:y val="6.13846555393264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60-44B3-BFC0-9C7980A6BF21}"/>
                </c:ext>
              </c:extLst>
            </c:dLbl>
            <c:dLbl>
              <c:idx val="7"/>
              <c:layout>
                <c:manualLayout>
                  <c:x val="-0.14058453570107288"/>
                  <c:y val="2.92307883520602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60-44B3-BFC0-9C7980A6BF21}"/>
                </c:ext>
              </c:extLst>
            </c:dLbl>
            <c:dLbl>
              <c:idx val="8"/>
              <c:layout>
                <c:manualLayout>
                  <c:x val="-0.10605500061659884"/>
                  <c:y val="-6.430773437453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60-44B3-BFC0-9C7980A6BF21}"/>
                </c:ext>
              </c:extLst>
            </c:dLbl>
            <c:dLbl>
              <c:idx val="9"/>
              <c:layout>
                <c:manualLayout>
                  <c:x val="-2.713034899494389E-2"/>
                  <c:y val="-0.128615468749064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60-44B3-BFC0-9C7980A6BF21}"/>
                </c:ext>
              </c:extLst>
            </c:dLbl>
            <c:dLbl>
              <c:idx val="10"/>
              <c:layout>
                <c:manualLayout>
                  <c:x val="1.4798372179060349E-2"/>
                  <c:y val="-8.47692862209746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60-44B3-BFC0-9C7980A6BF21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6'!$F$20:$F$30</c:f>
              <c:strCache>
                <c:ptCount val="11"/>
                <c:pt idx="0">
                  <c:v>United States</c:v>
                </c:pt>
                <c:pt idx="1">
                  <c:v>Switzerland</c:v>
                </c:pt>
                <c:pt idx="2">
                  <c:v>United Kingdom</c:v>
                </c:pt>
                <c:pt idx="3">
                  <c:v>China(*)</c:v>
                </c:pt>
                <c:pt idx="4">
                  <c:v>Japan</c:v>
                </c:pt>
                <c:pt idx="5">
                  <c:v>Singapore</c:v>
                </c:pt>
                <c:pt idx="6">
                  <c:v>South Korea</c:v>
                </c:pt>
                <c:pt idx="7">
                  <c:v>Canada</c:v>
                </c:pt>
                <c:pt idx="8">
                  <c:v>Mexico</c:v>
                </c:pt>
                <c:pt idx="9">
                  <c:v>Norway</c:v>
                </c:pt>
                <c:pt idx="10">
                  <c:v>Others</c:v>
                </c:pt>
              </c:strCache>
            </c:strRef>
          </c:cat>
          <c:val>
            <c:numRef>
              <c:f>'Figure 6'!$G$20:$G$30</c:f>
              <c:numCache>
                <c:formatCode>0.0%</c:formatCode>
                <c:ptCount val="11"/>
                <c:pt idx="0">
                  <c:v>0.47255350240407279</c:v>
                </c:pt>
                <c:pt idx="1">
                  <c:v>0.14404739457770474</c:v>
                </c:pt>
                <c:pt idx="2">
                  <c:v>0.12990578997696939</c:v>
                </c:pt>
                <c:pt idx="3">
                  <c:v>5.2352556936793762E-2</c:v>
                </c:pt>
                <c:pt idx="4">
                  <c:v>3.7645288152028986E-2</c:v>
                </c:pt>
                <c:pt idx="5">
                  <c:v>1.8853789276623258E-2</c:v>
                </c:pt>
                <c:pt idx="6">
                  <c:v>1.2582661045940012E-2</c:v>
                </c:pt>
                <c:pt idx="7">
                  <c:v>9.2509663429810509E-3</c:v>
                </c:pt>
                <c:pt idx="8">
                  <c:v>6.7021104661342248E-3</c:v>
                </c:pt>
                <c:pt idx="9">
                  <c:v>5.9445245053805443E-3</c:v>
                </c:pt>
                <c:pt idx="10">
                  <c:v>0.11016141631537126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0-44B3-BFC0-9C7980A6BF2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19950036066653"/>
          <c:w val="0.4938271604938271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6'!$O$19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99-42C4-90CA-3B9CA6FDAA0D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999-42C4-90CA-3B9CA6FDAA0D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99-42C4-90CA-3B9CA6FDAA0D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99-42C4-90CA-3B9CA6FDAA0D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99-42C4-90CA-3B9CA6FDAA0D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999-42C4-90CA-3B9CA6FDAA0D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99-42C4-90CA-3B9CA6FDAA0D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6999-42C4-90CA-3B9CA6FDAA0D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99-42C4-90CA-3B9CA6FDAA0D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99-42C4-90CA-3B9CA6FDAA0D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99-42C4-90CA-3B9CA6FDAA0D}"/>
              </c:ext>
            </c:extLst>
          </c:dPt>
          <c:dLbls>
            <c:dLbl>
              <c:idx val="0"/>
              <c:layout>
                <c:manualLayout>
                  <c:x val="9.8765432098764528E-3"/>
                  <c:y val="-6.430773437453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9-42C4-90CA-3B9CA6FDAA0D}"/>
                </c:ext>
              </c:extLst>
            </c:dLbl>
            <c:dLbl>
              <c:idx val="1"/>
              <c:layout>
                <c:manualLayout>
                  <c:x val="1.4814814814814815E-2"/>
                  <c:y val="2.6307709516854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9-42C4-90CA-3B9CA6FDAA0D}"/>
                </c:ext>
              </c:extLst>
            </c:dLbl>
            <c:dLbl>
              <c:idx val="2"/>
              <c:layout>
                <c:manualLayout>
                  <c:x val="-3.2098765432098768E-2"/>
                  <c:y val="2.6307709516854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9-42C4-90CA-3B9CA6FDAA0D}"/>
                </c:ext>
              </c:extLst>
            </c:dLbl>
            <c:dLbl>
              <c:idx val="3"/>
              <c:layout>
                <c:manualLayout>
                  <c:x val="-5.6790123456790124E-2"/>
                  <c:y val="1.7538473011236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9-42C4-90CA-3B9CA6FDAA0D}"/>
                </c:ext>
              </c:extLst>
            </c:dLbl>
            <c:dLbl>
              <c:idx val="4"/>
              <c:layout>
                <c:manualLayout>
                  <c:x val="-4.9382716049382713E-2"/>
                  <c:y val="3.50769460224722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9-42C4-90CA-3B9CA6FDAA0D}"/>
                </c:ext>
              </c:extLst>
            </c:dLbl>
            <c:dLbl>
              <c:idx val="5"/>
              <c:layout>
                <c:manualLayout>
                  <c:x val="-6.913580246913581E-2"/>
                  <c:y val="1.75384730112360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99-42C4-90CA-3B9CA6FDAA0D}"/>
                </c:ext>
              </c:extLst>
            </c:dLbl>
            <c:dLbl>
              <c:idx val="6"/>
              <c:layout>
                <c:manualLayout>
                  <c:x val="-8.1481481481481488E-2"/>
                  <c:y val="-1.7538473011236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99-42C4-90CA-3B9CA6FDAA0D}"/>
                </c:ext>
              </c:extLst>
            </c:dLbl>
            <c:dLbl>
              <c:idx val="7"/>
              <c:layout>
                <c:manualLayout>
                  <c:x val="-5.6790123456790124E-2"/>
                  <c:y val="-7.0153892044944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99-42C4-90CA-3B9CA6FDAA0D}"/>
                </c:ext>
              </c:extLst>
            </c:dLbl>
            <c:dLbl>
              <c:idx val="8"/>
              <c:layout>
                <c:manualLayout>
                  <c:x val="-4.9382716049382727E-2"/>
                  <c:y val="-0.134461626419477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99-42C4-90CA-3B9CA6FDAA0D}"/>
                </c:ext>
              </c:extLst>
            </c:dLbl>
            <c:dLbl>
              <c:idx val="9"/>
              <c:layout>
                <c:manualLayout>
                  <c:x val="-3.7037037037037035E-2"/>
                  <c:y val="-0.204615518464421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99-42C4-90CA-3B9CA6FDAA0D}"/>
                </c:ext>
              </c:extLst>
            </c:dLbl>
            <c:dLbl>
              <c:idx val="10"/>
              <c:layout>
                <c:manualLayout>
                  <c:x val="9.8765432098764979E-3"/>
                  <c:y val="-0.128615468749064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99-42C4-90CA-3B9CA6FDAA0D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6'!$N$20:$N$30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India</c:v>
                </c:pt>
                <c:pt idx="3">
                  <c:v>China(*)</c:v>
                </c:pt>
                <c:pt idx="4">
                  <c:v>Switzerland</c:v>
                </c:pt>
                <c:pt idx="5">
                  <c:v>Canada</c:v>
                </c:pt>
                <c:pt idx="6">
                  <c:v>Japan</c:v>
                </c:pt>
                <c:pt idx="7">
                  <c:v>South Korea</c:v>
                </c:pt>
                <c:pt idx="8">
                  <c:v>Singapore</c:v>
                </c:pt>
                <c:pt idx="9">
                  <c:v>Brazil</c:v>
                </c:pt>
                <c:pt idx="10">
                  <c:v>Others</c:v>
                </c:pt>
              </c:strCache>
            </c:strRef>
          </c:cat>
          <c:val>
            <c:numRef>
              <c:f>'Figure 6'!$O$20:$O$30</c:f>
              <c:numCache>
                <c:formatCode>0.0%</c:formatCode>
                <c:ptCount val="11"/>
                <c:pt idx="0">
                  <c:v>0.45028561958979957</c:v>
                </c:pt>
                <c:pt idx="1">
                  <c:v>9.5618225064337509E-2</c:v>
                </c:pt>
                <c:pt idx="2">
                  <c:v>6.4278055057318872E-2</c:v>
                </c:pt>
                <c:pt idx="3">
                  <c:v>6.3036145987678385E-2</c:v>
                </c:pt>
                <c:pt idx="4">
                  <c:v>3.3165015986898541E-2</c:v>
                </c:pt>
                <c:pt idx="5">
                  <c:v>2.9751228261717225E-2</c:v>
                </c:pt>
                <c:pt idx="6">
                  <c:v>1.603271465335725E-2</c:v>
                </c:pt>
                <c:pt idx="7">
                  <c:v>7.7448724947360211E-3</c:v>
                </c:pt>
                <c:pt idx="8">
                  <c:v>7.2272479139047019E-3</c:v>
                </c:pt>
                <c:pt idx="9">
                  <c:v>5.4667394525462053E-3</c:v>
                </c:pt>
                <c:pt idx="10">
                  <c:v>0.22739413553770582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9-42C4-90CA-3B9CA6FDAA0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partners' share of EU in R&amp;D services,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Exports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Imports</a:t>
            </a:r>
          </a:p>
        </c:rich>
      </c:tx>
      <c:layout>
        <c:manualLayout>
          <c:xMode val="edge"/>
          <c:yMode val="edge"/>
          <c:x val="4.8251420477084944E-3"/>
          <c:y val="1.0640873801494789E-2"/>
        </c:manualLayout>
      </c:layout>
      <c:overlay val="0"/>
    </c:title>
    <c:autoTitleDeleted val="0"/>
    <c:plotArea>
      <c:layout>
        <c:manualLayout>
          <c:xMode val="edge"/>
          <c:yMode val="edge"/>
          <c:x val="4.8251420477084944E-3"/>
          <c:y val="1.0640873801494789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6'!$A$1:$A$2</c:f>
              <c:strCache>
                <c:ptCount val="2"/>
                <c:pt idx="0">
                  <c:v>Main trading partners' share of EU in R&amp;D services, 2023</c:v>
                </c:pt>
                <c:pt idx="1">
                  <c:v>Exports</c:v>
                </c:pt>
              </c:strCache>
            </c:strRef>
          </c:cat>
          <c:val>
            <c:numRef>
              <c:f>'Figure 6'!$B$1:$B$2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749-40EF-98AE-C63AA53B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312272"/>
        <c:axId val="589312752"/>
      </c:barChart>
      <c:catAx>
        <c:axId val="58931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312752"/>
        <c:crosses val="autoZero"/>
        <c:auto val="1"/>
        <c:lblAlgn val="ctr"/>
        <c:lblOffset val="100"/>
        <c:noMultiLvlLbl val="0"/>
      </c:catAx>
      <c:valAx>
        <c:axId val="589312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9312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Professional and management consulting services trade for EU, 2010-2023</a:t>
            </a:r>
          </a:p>
          <a:p>
            <a:pPr algn="l">
              <a:defRPr sz="1800" b="1"/>
            </a:pPr>
            <a:r>
              <a:rPr lang="en-US" sz="1600" b="0"/>
              <a:t>(€ billion) </a:t>
            </a:r>
          </a:p>
        </c:rich>
      </c:tx>
      <c:layout>
        <c:manualLayout>
          <c:xMode val="edge"/>
          <c:yMode val="edge"/>
          <c:x val="5.3333333333333332E-3"/>
          <c:y val="8.71349793153444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7727107263746"/>
          <c:w val="0.97066666666666668"/>
          <c:h val="0.64810811746915908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7'!$B$38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7'!$A$39:$A$52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7'!$B$39:$B$52</c:f>
              <c:numCache>
                <c:formatCode>#,##0.0</c:formatCode>
                <c:ptCount val="14"/>
                <c:pt idx="0">
                  <c:v>41.804499999999997</c:v>
                </c:pt>
                <c:pt idx="1">
                  <c:v>43.038400000000003</c:v>
                </c:pt>
                <c:pt idx="2">
                  <c:v>45.832699999999996</c:v>
                </c:pt>
                <c:pt idx="3">
                  <c:v>49.4741</c:v>
                </c:pt>
                <c:pt idx="4">
                  <c:v>54.808099999999996</c:v>
                </c:pt>
                <c:pt idx="5">
                  <c:v>58.946899999999999</c:v>
                </c:pt>
                <c:pt idx="6">
                  <c:v>66.802999999999997</c:v>
                </c:pt>
                <c:pt idx="7">
                  <c:v>83.736800000000002</c:v>
                </c:pt>
                <c:pt idx="8">
                  <c:v>82.941600000000008</c:v>
                </c:pt>
                <c:pt idx="9">
                  <c:v>89.343399999999988</c:v>
                </c:pt>
                <c:pt idx="10">
                  <c:v>88.132999999999996</c:v>
                </c:pt>
                <c:pt idx="11">
                  <c:v>100.13500000000001</c:v>
                </c:pt>
                <c:pt idx="12">
                  <c:v>119.39439999999999</c:v>
                </c:pt>
                <c:pt idx="13">
                  <c:v>127.3258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8-41D0-8602-6AF5FE5B539F}"/>
            </c:ext>
          </c:extLst>
        </c:ser>
        <c:ser>
          <c:idx val="1"/>
          <c:order val="1"/>
          <c:tx>
            <c:strRef>
              <c:f>'Figure 7'!$C$38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7'!$A$39:$A$52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7'!$C$39:$C$52</c:f>
              <c:numCache>
                <c:formatCode>#,##0.0</c:formatCode>
                <c:ptCount val="14"/>
                <c:pt idx="0">
                  <c:v>47.277699999999996</c:v>
                </c:pt>
                <c:pt idx="1">
                  <c:v>48.808</c:v>
                </c:pt>
                <c:pt idx="2">
                  <c:v>55.098999999999997</c:v>
                </c:pt>
                <c:pt idx="3">
                  <c:v>56.885199999999998</c:v>
                </c:pt>
                <c:pt idx="4">
                  <c:v>64.903400000000005</c:v>
                </c:pt>
                <c:pt idx="5">
                  <c:v>75.303300000000007</c:v>
                </c:pt>
                <c:pt idx="6">
                  <c:v>83.134799999999998</c:v>
                </c:pt>
                <c:pt idx="7">
                  <c:v>98.8399</c:v>
                </c:pt>
                <c:pt idx="8">
                  <c:v>101.236</c:v>
                </c:pt>
                <c:pt idx="9">
                  <c:v>109.30460000000001</c:v>
                </c:pt>
                <c:pt idx="10">
                  <c:v>117.20480000000001</c:v>
                </c:pt>
                <c:pt idx="11">
                  <c:v>127.3408</c:v>
                </c:pt>
                <c:pt idx="12">
                  <c:v>151.87950000000001</c:v>
                </c:pt>
                <c:pt idx="13">
                  <c:v>164.2732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8-41D0-8602-6AF5FE5B539F}"/>
            </c:ext>
          </c:extLst>
        </c:ser>
        <c:ser>
          <c:idx val="2"/>
          <c:order val="2"/>
          <c:tx>
            <c:strRef>
              <c:f>'Figure 7'!$D$38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7'!$A$39:$A$52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7'!$D$39:$D$52</c:f>
              <c:numCache>
                <c:formatCode>#,##0.0</c:formatCode>
                <c:ptCount val="14"/>
                <c:pt idx="0">
                  <c:v>-5.4731000000000005</c:v>
                </c:pt>
                <c:pt idx="1">
                  <c:v>-5.7696000000000005</c:v>
                </c:pt>
                <c:pt idx="2">
                  <c:v>-9.2662999999999993</c:v>
                </c:pt>
                <c:pt idx="3">
                  <c:v>-7.4109999999999996</c:v>
                </c:pt>
                <c:pt idx="4">
                  <c:v>-10.0953</c:v>
                </c:pt>
                <c:pt idx="5">
                  <c:v>-16.356300000000001</c:v>
                </c:pt>
                <c:pt idx="6">
                  <c:v>-16.331799999999998</c:v>
                </c:pt>
                <c:pt idx="7">
                  <c:v>-15.1031</c:v>
                </c:pt>
                <c:pt idx="8">
                  <c:v>-18.294400000000003</c:v>
                </c:pt>
                <c:pt idx="9">
                  <c:v>-19.961200000000002</c:v>
                </c:pt>
                <c:pt idx="10">
                  <c:v>-29.0718</c:v>
                </c:pt>
                <c:pt idx="11">
                  <c:v>-27.2058</c:v>
                </c:pt>
                <c:pt idx="12">
                  <c:v>-32.485099999999996</c:v>
                </c:pt>
                <c:pt idx="13">
                  <c:v>-36.947400000000002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8-41D0-8602-6AF5FE5B5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51631"/>
        <c:axId val="169659743"/>
      </c:lineChart>
      <c:catAx>
        <c:axId val="185151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659743"/>
        <c:crosses val="autoZero"/>
        <c:auto val="1"/>
        <c:lblAlgn val="ctr"/>
        <c:lblOffset val="100"/>
        <c:tickMarkSkip val="1"/>
        <c:noMultiLvlLbl val="0"/>
      </c:catAx>
      <c:valAx>
        <c:axId val="169659743"/>
        <c:scaling>
          <c:orientation val="minMax"/>
          <c:min val="-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151631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50546082543662"/>
          <c:y val="0.84583443830746174"/>
          <c:w val="0.25671643542436867"/>
          <c:h val="3.2899854372141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07576319367198"/>
          <c:y val="0.23619950036066653"/>
          <c:w val="0.4943764676801384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8'!$G$19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D2-4094-A7E7-7A4183FD0445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C6D2-4094-A7E7-7A4183FD0445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D2-4094-A7E7-7A4183FD0445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D2-4094-A7E7-7A4183FD0445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D2-4094-A7E7-7A4183FD0445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D2-4094-A7E7-7A4183FD0445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D2-4094-A7E7-7A4183FD0445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C6D2-4094-A7E7-7A4183FD0445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D2-4094-A7E7-7A4183FD0445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D2-4094-A7E7-7A4183FD0445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D2-4094-A7E7-7A4183FD0445}"/>
              </c:ext>
            </c:extLst>
          </c:dPt>
          <c:dLbls>
            <c:dLbl>
              <c:idx val="0"/>
              <c:layout>
                <c:manualLayout>
                  <c:x val="9.8446312048500878E-3"/>
                  <c:y val="-2.30176779238283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2-4094-A7E7-7A4183FD0445}"/>
                </c:ext>
              </c:extLst>
            </c:dLbl>
            <c:dLbl>
              <c:idx val="1"/>
              <c:layout>
                <c:manualLayout>
                  <c:x val="1.4794326822211604E-2"/>
                  <c:y val="1.44093723095886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2-4094-A7E7-7A4183FD0445}"/>
                </c:ext>
              </c:extLst>
            </c:dLbl>
            <c:dLbl>
              <c:idx val="2"/>
              <c:layout>
                <c:manualLayout>
                  <c:x val="-9.8593649039023564E-3"/>
                  <c:y val="2.01768224089264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2-4094-A7E7-7A4183FD0445}"/>
                </c:ext>
              </c:extLst>
            </c:dLbl>
            <c:dLbl>
              <c:idx val="3"/>
              <c:layout>
                <c:manualLayout>
                  <c:x val="-4.4364724500250571E-2"/>
                  <c:y val="9.51241913548899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2-4094-A7E7-7A4183FD0445}"/>
                </c:ext>
              </c:extLst>
            </c:dLbl>
            <c:dLbl>
              <c:idx val="4"/>
              <c:layout>
                <c:manualLayout>
                  <c:x val="-7.6380855081441545E-2"/>
                  <c:y val="9.22997816964808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2-4094-A7E7-7A4183FD0445}"/>
                </c:ext>
              </c:extLst>
            </c:dLbl>
            <c:dLbl>
              <c:idx val="5"/>
              <c:layout>
                <c:manualLayout>
                  <c:x val="-9.3628974051823466E-2"/>
                  <c:y val="6.6339190832191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2-4094-A7E7-7A4183FD0445}"/>
                </c:ext>
              </c:extLst>
            </c:dLbl>
            <c:dLbl>
              <c:idx val="6"/>
              <c:layout>
                <c:manualLayout>
                  <c:x val="-9.1130642740173351E-2"/>
                  <c:y val="2.59580531312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D2-4094-A7E7-7A4183FD0445}"/>
                </c:ext>
              </c:extLst>
            </c:dLbl>
            <c:dLbl>
              <c:idx val="7"/>
              <c:layout>
                <c:manualLayout>
                  <c:x val="-8.6230912347479552E-2"/>
                  <c:y val="-2.59580531312462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D2-4094-A7E7-7A4183FD0445}"/>
                </c:ext>
              </c:extLst>
            </c:dLbl>
            <c:dLbl>
              <c:idx val="8"/>
              <c:layout>
                <c:manualLayout>
                  <c:x val="-4.4358321234575414E-2"/>
                  <c:y val="-6.33935897048468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D2-4094-A7E7-7A4183FD0445}"/>
                </c:ext>
              </c:extLst>
            </c:dLbl>
            <c:dLbl>
              <c:idx val="9"/>
              <c:layout>
                <c:manualLayout>
                  <c:x val="-2.4640754613538006E-2"/>
                  <c:y val="-0.112384316877971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D2-4094-A7E7-7A4183FD0445}"/>
                </c:ext>
              </c:extLst>
            </c:dLbl>
            <c:dLbl>
              <c:idx val="10"/>
              <c:layout>
                <c:manualLayout>
                  <c:x val="1.2290391591082814E-2"/>
                  <c:y val="-4.32280485954716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D2-4094-A7E7-7A4183FD0445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8'!$F$20:$F$30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Singapore</c:v>
                </c:pt>
                <c:pt idx="4">
                  <c:v>China(*)</c:v>
                </c:pt>
                <c:pt idx="5">
                  <c:v>Japan</c:v>
                </c:pt>
                <c:pt idx="6">
                  <c:v>Norway</c:v>
                </c:pt>
                <c:pt idx="7">
                  <c:v>Canada</c:v>
                </c:pt>
                <c:pt idx="8">
                  <c:v>Hong Kong</c:v>
                </c:pt>
                <c:pt idx="9">
                  <c:v>India</c:v>
                </c:pt>
                <c:pt idx="10">
                  <c:v>Others</c:v>
                </c:pt>
              </c:strCache>
            </c:strRef>
          </c:cat>
          <c:val>
            <c:numRef>
              <c:f>'Figure 8'!$G$20:$G$30</c:f>
              <c:numCache>
                <c:formatCode>0.0%</c:formatCode>
                <c:ptCount val="11"/>
                <c:pt idx="0">
                  <c:v>0.2972343389949248</c:v>
                </c:pt>
                <c:pt idx="1">
                  <c:v>0.22810773621685471</c:v>
                </c:pt>
                <c:pt idx="2">
                  <c:v>0.148178923674542</c:v>
                </c:pt>
                <c:pt idx="3">
                  <c:v>4.5740926033843887E-2</c:v>
                </c:pt>
                <c:pt idx="4">
                  <c:v>2.654136082396498E-2</c:v>
                </c:pt>
                <c:pt idx="5">
                  <c:v>1.8758963226620212E-2</c:v>
                </c:pt>
                <c:pt idx="6">
                  <c:v>1.854455263583657E-2</c:v>
                </c:pt>
                <c:pt idx="7">
                  <c:v>1.7375111721269376E-2</c:v>
                </c:pt>
                <c:pt idx="8">
                  <c:v>1.7364116306357393E-2</c:v>
                </c:pt>
                <c:pt idx="9">
                  <c:v>1.5832612086474226E-2</c:v>
                </c:pt>
                <c:pt idx="10">
                  <c:v>0.16632135827931191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2-4094-A7E7-7A4183FD044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19950036066653"/>
          <c:w val="0.4938271604938271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8'!$O$19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F2-4B68-A0F0-A2CEEB442AD7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BDF2-4B68-A0F0-A2CEEB442AD7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F2-4B68-A0F0-A2CEEB442AD7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F2-4B68-A0F0-A2CEEB442AD7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F2-4B68-A0F0-A2CEEB442AD7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BDF2-4B68-A0F0-A2CEEB442AD7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F2-4B68-A0F0-A2CEEB442AD7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BDF2-4B68-A0F0-A2CEEB442AD7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F2-4B68-A0F0-A2CEEB442AD7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F2-4B68-A0F0-A2CEEB442AD7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F2-4B68-A0F0-A2CEEB442AD7}"/>
              </c:ext>
            </c:extLst>
          </c:dPt>
          <c:dLbls>
            <c:dLbl>
              <c:idx val="0"/>
              <c:layout>
                <c:manualLayout>
                  <c:x val="-1.9579676758037297E-2"/>
                  <c:y val="-0.126802476324380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F2-4B68-A0F0-A2CEEB442AD7}"/>
                </c:ext>
              </c:extLst>
            </c:dLbl>
            <c:dLbl>
              <c:idx val="1"/>
              <c:layout>
                <c:manualLayout>
                  <c:x val="-2.4474595947546508E-3"/>
                  <c:y val="2.5936870157259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F2-4B68-A0F0-A2CEEB442AD7}"/>
                </c:ext>
              </c:extLst>
            </c:dLbl>
            <c:dLbl>
              <c:idx val="2"/>
              <c:layout>
                <c:manualLayout>
                  <c:x val="-2.6892437373057396E-2"/>
                  <c:y val="8.9315770472937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F2-4B68-A0F0-A2CEEB442AD7}"/>
                </c:ext>
              </c:extLst>
            </c:dLbl>
            <c:dLbl>
              <c:idx val="3"/>
              <c:layout>
                <c:manualLayout>
                  <c:x val="-4.4024671741900362E-2"/>
                  <c:y val="0.11238940399572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F2-4B68-A0F0-A2CEEB442AD7}"/>
                </c:ext>
              </c:extLst>
            </c:dLbl>
            <c:dLbl>
              <c:idx val="4"/>
              <c:layout>
                <c:manualLayout>
                  <c:x val="-8.8081683709131248E-2"/>
                  <c:y val="8.9330727746127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F2-4B68-A0F0-A2CEEB442AD7}"/>
                </c:ext>
              </c:extLst>
            </c:dLbl>
            <c:dLbl>
              <c:idx val="5"/>
              <c:layout>
                <c:manualLayout>
                  <c:x val="-7.8248715197923147E-2"/>
                  <c:y val="6.04858530257543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F2-4B68-A0F0-A2CEEB442AD7}"/>
                </c:ext>
              </c:extLst>
            </c:dLbl>
            <c:dLbl>
              <c:idx val="6"/>
              <c:layout>
                <c:manualLayout>
                  <c:x val="-7.5787778051343568E-2"/>
                  <c:y val="2.0146993735395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F2-4B68-A0F0-A2CEEB442AD7}"/>
                </c:ext>
              </c:extLst>
            </c:dLbl>
            <c:dLbl>
              <c:idx val="7"/>
              <c:layout>
                <c:manualLayout>
                  <c:x val="-8.556684618700082E-2"/>
                  <c:y val="-2.59032776597941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F2-4B68-A0F0-A2CEEB442AD7}"/>
                </c:ext>
              </c:extLst>
            </c:dLbl>
            <c:dLbl>
              <c:idx val="8"/>
              <c:layout>
                <c:manualLayout>
                  <c:x val="-4.645057364437187E-2"/>
                  <c:y val="-8.05879749415816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F2-4B68-A0F0-A2CEEB442AD7}"/>
                </c:ext>
              </c:extLst>
            </c:dLbl>
            <c:dLbl>
              <c:idx val="9"/>
              <c:layout>
                <c:manualLayout>
                  <c:x val="1.466590718470831E-2"/>
                  <c:y val="-0.132562459646523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F2-4B68-A0F0-A2CEEB442AD7}"/>
                </c:ext>
              </c:extLst>
            </c:dLbl>
            <c:dLbl>
              <c:idx val="10"/>
              <c:layout>
                <c:manualLayout>
                  <c:x val="2.4474595947546062E-3"/>
                  <c:y val="-5.18737403145191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F2-4B68-A0F0-A2CEEB442AD7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8'!$N$20:$N$30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Singapore</c:v>
                </c:pt>
                <c:pt idx="4">
                  <c:v>India</c:v>
                </c:pt>
                <c:pt idx="5">
                  <c:v>China(*)</c:v>
                </c:pt>
                <c:pt idx="6">
                  <c:v>Canada</c:v>
                </c:pt>
                <c:pt idx="7">
                  <c:v>Japan</c:v>
                </c:pt>
                <c:pt idx="8">
                  <c:v>Australia</c:v>
                </c:pt>
                <c:pt idx="9">
                  <c:v>Hong Kong</c:v>
                </c:pt>
                <c:pt idx="10">
                  <c:v>Others</c:v>
                </c:pt>
              </c:strCache>
            </c:strRef>
          </c:cat>
          <c:val>
            <c:numRef>
              <c:f>'Figure 8'!$O$20:$O$30</c:f>
              <c:numCache>
                <c:formatCode>0.0%</c:formatCode>
                <c:ptCount val="11"/>
                <c:pt idx="0">
                  <c:v>0.37202903455950209</c:v>
                </c:pt>
                <c:pt idx="1">
                  <c:v>0.25115782732667286</c:v>
                </c:pt>
                <c:pt idx="2">
                  <c:v>7.1997745219548895E-2</c:v>
                </c:pt>
                <c:pt idx="3">
                  <c:v>2.7736721510264604E-2</c:v>
                </c:pt>
                <c:pt idx="4">
                  <c:v>2.4615092419213842E-2</c:v>
                </c:pt>
                <c:pt idx="5">
                  <c:v>2.0635745818551047E-2</c:v>
                </c:pt>
                <c:pt idx="6">
                  <c:v>1.5150980196404526E-2</c:v>
                </c:pt>
                <c:pt idx="7">
                  <c:v>1.1540531261337819E-2</c:v>
                </c:pt>
                <c:pt idx="8">
                  <c:v>1.1408434242469252E-2</c:v>
                </c:pt>
                <c:pt idx="9">
                  <c:v>1.0718729531049494E-2</c:v>
                </c:pt>
                <c:pt idx="10">
                  <c:v>0.18300915791498568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2-4B68-A0F0-A2CEEB442AD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partners' share of EU imports and exports of Professional and management consulting services </a:t>
            </a:r>
            <a:br>
              <a:rPr lang="en-US"/>
            </a:br>
            <a:r>
              <a:rPr lang="en-US"/>
              <a:t>with extra-EU, 2023</a:t>
            </a:r>
            <a:br>
              <a:rPr lang="en-US"/>
            </a:br>
            <a:r>
              <a:rPr lang="en-US" sz="1600" b="0"/>
              <a:t>Exports</a:t>
            </a:r>
            <a:br>
              <a:rPr lang="en-US" sz="1600" b="0"/>
            </a:br>
            <a:r>
              <a:rPr lang="en-US" sz="1600" b="0"/>
              <a:t>Imports</a:t>
            </a:r>
          </a:p>
        </c:rich>
      </c:tx>
      <c:layout>
        <c:manualLayout>
          <c:xMode val="edge"/>
          <c:yMode val="edge"/>
          <c:x val="4.8957224237625172E-3"/>
          <c:y val="1.0548829247683068E-2"/>
        </c:manualLayout>
      </c:layout>
      <c:overlay val="0"/>
    </c:title>
    <c:autoTitleDeleted val="0"/>
    <c:plotArea>
      <c:layout>
        <c:manualLayout>
          <c:xMode val="edge"/>
          <c:yMode val="edge"/>
          <c:x val="4.8957224237625172E-3"/>
          <c:y val="1.0548829247683068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8'!$A$1:$A$2</c:f>
              <c:strCache>
                <c:ptCount val="2"/>
                <c:pt idx="0">
                  <c:v>Main trading partners' share of EU imports and exports of Professional and management consulting services with extra-EU, 2023</c:v>
                </c:pt>
                <c:pt idx="1">
                  <c:v>Exports</c:v>
                </c:pt>
              </c:strCache>
            </c:strRef>
          </c:cat>
          <c:val>
            <c:numRef>
              <c:f>'Figure 8'!$B$1:$B$2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56D-4EB2-915E-28B71C4C1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365264"/>
        <c:axId val="1872361424"/>
      </c:barChart>
      <c:catAx>
        <c:axId val="187236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2361424"/>
        <c:crosses val="autoZero"/>
        <c:auto val="1"/>
        <c:lblAlgn val="ctr"/>
        <c:lblOffset val="100"/>
        <c:noMultiLvlLbl val="0"/>
      </c:catAx>
      <c:valAx>
        <c:axId val="1872361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7236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Technical, trade-related and other business services trade for EU, 2010-2023</a:t>
            </a:r>
          </a:p>
          <a:p>
            <a:pPr algn="l">
              <a:defRPr sz="1800" b="1"/>
            </a:pPr>
            <a:r>
              <a:rPr lang="en-US" sz="1600" b="0"/>
              <a:t>(€ billion) </a:t>
            </a:r>
          </a:p>
        </c:rich>
      </c:tx>
      <c:layout>
        <c:manualLayout>
          <c:xMode val="edge"/>
          <c:yMode val="edge"/>
          <c:x val="5.3333333333333332E-3"/>
          <c:y val="8.70405974137634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64599184045801"/>
          <c:w val="0.97066666666666668"/>
          <c:h val="0.64803832253578741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9'!$B$38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9'!$A$39:$A$52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9'!$B$39:$B$52</c:f>
              <c:numCache>
                <c:formatCode>#,##0.0</c:formatCode>
                <c:ptCount val="14"/>
                <c:pt idx="0">
                  <c:v>69.628500000000003</c:v>
                </c:pt>
                <c:pt idx="1">
                  <c:v>76.748699999999999</c:v>
                </c:pt>
                <c:pt idx="2">
                  <c:v>85.709800000000001</c:v>
                </c:pt>
                <c:pt idx="3">
                  <c:v>90.186600000000013</c:v>
                </c:pt>
                <c:pt idx="4">
                  <c:v>110.20689999999999</c:v>
                </c:pt>
                <c:pt idx="5">
                  <c:v>124.12469999999999</c:v>
                </c:pt>
                <c:pt idx="6">
                  <c:v>125.15049999999999</c:v>
                </c:pt>
                <c:pt idx="7">
                  <c:v>126.8156</c:v>
                </c:pt>
                <c:pt idx="8">
                  <c:v>125.4393</c:v>
                </c:pt>
                <c:pt idx="9">
                  <c:v>127.74250000000001</c:v>
                </c:pt>
                <c:pt idx="10">
                  <c:v>120.06960000000001</c:v>
                </c:pt>
                <c:pt idx="11">
                  <c:v>127.66669999999999</c:v>
                </c:pt>
                <c:pt idx="12">
                  <c:v>147.29820000000001</c:v>
                </c:pt>
                <c:pt idx="13">
                  <c:v>154.32410000000002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8-4121-9284-0741E4C65643}"/>
            </c:ext>
          </c:extLst>
        </c:ser>
        <c:ser>
          <c:idx val="1"/>
          <c:order val="1"/>
          <c:tx>
            <c:strRef>
              <c:f>'Figure 9'!$C$38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9'!$A$39:$A$52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9'!$C$39:$C$52</c:f>
              <c:numCache>
                <c:formatCode>#,##0.0</c:formatCode>
                <c:ptCount val="14"/>
                <c:pt idx="0">
                  <c:v>66.115399999999994</c:v>
                </c:pt>
                <c:pt idx="1">
                  <c:v>71.235600000000005</c:v>
                </c:pt>
                <c:pt idx="2">
                  <c:v>79.819999999999993</c:v>
                </c:pt>
                <c:pt idx="3">
                  <c:v>81.748000000000005</c:v>
                </c:pt>
                <c:pt idx="4">
                  <c:v>92.331999999999994</c:v>
                </c:pt>
                <c:pt idx="5">
                  <c:v>104.352</c:v>
                </c:pt>
                <c:pt idx="6">
                  <c:v>102.476</c:v>
                </c:pt>
                <c:pt idx="7">
                  <c:v>104.83760000000001</c:v>
                </c:pt>
                <c:pt idx="8">
                  <c:v>108.13289999999999</c:v>
                </c:pt>
                <c:pt idx="9">
                  <c:v>112.6618</c:v>
                </c:pt>
                <c:pt idx="10">
                  <c:v>111.9802</c:v>
                </c:pt>
                <c:pt idx="11">
                  <c:v>110.6489</c:v>
                </c:pt>
                <c:pt idx="12">
                  <c:v>137.31360000000001</c:v>
                </c:pt>
                <c:pt idx="13">
                  <c:v>136.63800000000001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8-4121-9284-0741E4C65643}"/>
            </c:ext>
          </c:extLst>
        </c:ser>
        <c:ser>
          <c:idx val="2"/>
          <c:order val="2"/>
          <c:tx>
            <c:strRef>
              <c:f>'Figure 9'!$D$38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9'!$A$39:$A$52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'Figure 9'!$D$39:$D$52</c:f>
              <c:numCache>
                <c:formatCode>#,##0.0</c:formatCode>
                <c:ptCount val="14"/>
                <c:pt idx="0">
                  <c:v>3.5131000000000001</c:v>
                </c:pt>
                <c:pt idx="1">
                  <c:v>5.5131000000000006</c:v>
                </c:pt>
                <c:pt idx="2">
                  <c:v>5.8898000000000001</c:v>
                </c:pt>
                <c:pt idx="3">
                  <c:v>8.438600000000001</c:v>
                </c:pt>
                <c:pt idx="4">
                  <c:v>17.8749</c:v>
                </c:pt>
                <c:pt idx="5">
                  <c:v>19.7728</c:v>
                </c:pt>
                <c:pt idx="6">
                  <c:v>22.674499999999998</c:v>
                </c:pt>
                <c:pt idx="7">
                  <c:v>21.978000000000002</c:v>
                </c:pt>
                <c:pt idx="8">
                  <c:v>17.3064</c:v>
                </c:pt>
                <c:pt idx="9">
                  <c:v>15.0807</c:v>
                </c:pt>
                <c:pt idx="10">
                  <c:v>8.0893999999999995</c:v>
                </c:pt>
                <c:pt idx="11">
                  <c:v>17.017799999999998</c:v>
                </c:pt>
                <c:pt idx="12">
                  <c:v>9.9846000000000004</c:v>
                </c:pt>
                <c:pt idx="13">
                  <c:v>17.686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C8-4121-9284-0741E4C6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56319"/>
        <c:axId val="2077660367"/>
      </c:lineChart>
      <c:catAx>
        <c:axId val="178456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660367"/>
        <c:crosses val="autoZero"/>
        <c:auto val="1"/>
        <c:lblAlgn val="ctr"/>
        <c:lblOffset val="100"/>
        <c:tickMarkSkip val="1"/>
        <c:noMultiLvlLbl val="0"/>
      </c:catAx>
      <c:valAx>
        <c:axId val="2077660367"/>
        <c:scaling>
          <c:orientation val="minMax"/>
          <c:max val="1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45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98386022065"/>
          <c:y val="0.84708674308198162"/>
          <c:w val="0.25058329819584613"/>
          <c:h val="2.884644843333822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'Figure 10'!$G$19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44-48E1-A229-338626E07BF3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B44-48E1-A229-338626E07BF3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6B44-48E1-A229-338626E07BF3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44-48E1-A229-338626E07BF3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44-48E1-A229-338626E07BF3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6B44-48E1-A229-338626E07BF3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44-48E1-A229-338626E07BF3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B44-48E1-A229-338626E07BF3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44-48E1-A229-338626E07BF3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44-48E1-A229-338626E07BF3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44-48E1-A229-338626E07BF3}"/>
              </c:ext>
            </c:extLst>
          </c:dPt>
          <c:dLbls>
            <c:dLbl>
              <c:idx val="0"/>
              <c:layout>
                <c:manualLayout>
                  <c:x val="3.9548750850588031E-2"/>
                  <c:y val="1.71618362376004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44-48E1-A229-338626E07BF3}"/>
                </c:ext>
              </c:extLst>
            </c:dLbl>
            <c:dLbl>
              <c:idx val="1"/>
              <c:layout>
                <c:manualLayout>
                  <c:x val="2.4729269952366975E-2"/>
                  <c:y val="6.32280597827686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4-48E1-A229-338626E07BF3}"/>
                </c:ext>
              </c:extLst>
            </c:dLbl>
            <c:dLbl>
              <c:idx val="2"/>
              <c:layout>
                <c:manualLayout>
                  <c:x val="2.9665208515602125E-2"/>
                  <c:y val="6.38305602978836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44-48E1-A229-338626E07BF3}"/>
                </c:ext>
              </c:extLst>
            </c:dLbl>
            <c:dLbl>
              <c:idx val="3"/>
              <c:layout>
                <c:manualLayout>
                  <c:x val="6.6703217653348884E-2"/>
                  <c:y val="5.5556526506343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44-48E1-A229-338626E07BF3}"/>
                </c:ext>
              </c:extLst>
            </c:dLbl>
            <c:dLbl>
              <c:idx val="4"/>
              <c:layout>
                <c:manualLayout>
                  <c:x val="2.4694055307459443E-2"/>
                  <c:y val="7.8869270247614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44-48E1-A229-338626E07BF3}"/>
                </c:ext>
              </c:extLst>
            </c:dLbl>
            <c:dLbl>
              <c:idx val="5"/>
              <c:layout>
                <c:manualLayout>
                  <c:x val="-5.4323814406661987E-2"/>
                  <c:y val="5.25769816978438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44-48E1-A229-338626E07BF3}"/>
                </c:ext>
              </c:extLst>
            </c:dLbl>
            <c:dLbl>
              <c:idx val="6"/>
              <c:layout>
                <c:manualLayout>
                  <c:x val="-8.3950660440474931E-2"/>
                  <c:y val="8.76670470505213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44-48E1-A229-338626E07BF3}"/>
                </c:ext>
              </c:extLst>
            </c:dLbl>
            <c:dLbl>
              <c:idx val="7"/>
              <c:layout>
                <c:manualLayout>
                  <c:x val="-0.15555555555555556"/>
                  <c:y val="-4.9648801989815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44-48E1-A229-338626E07BF3}"/>
                </c:ext>
              </c:extLst>
            </c:dLbl>
            <c:dLbl>
              <c:idx val="8"/>
              <c:layout>
                <c:manualLayout>
                  <c:x val="-0.15059810087557035"/>
                  <c:y val="-0.116825794168296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44-48E1-A229-338626E07BF3}"/>
                </c:ext>
              </c:extLst>
            </c:dLbl>
            <c:dLbl>
              <c:idx val="9"/>
              <c:layout>
                <c:manualLayout>
                  <c:x val="-0.10869132479416765"/>
                  <c:y val="-0.1784155255534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4-48E1-A229-338626E07BF3}"/>
                </c:ext>
              </c:extLst>
            </c:dLbl>
            <c:dLbl>
              <c:idx val="10"/>
              <c:layout>
                <c:manualLayout>
                  <c:x val="-2.9648791126414414E-2"/>
                  <c:y val="-0.128689581456540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4-48E1-A229-338626E07BF3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10'!$F$20:$F$30</c:f>
              <c:strCache>
                <c:ptCount val="11"/>
                <c:pt idx="0">
                  <c:v>United Kingdom</c:v>
                </c:pt>
                <c:pt idx="1">
                  <c:v>United States</c:v>
                </c:pt>
                <c:pt idx="2">
                  <c:v>Switzerland</c:v>
                </c:pt>
                <c:pt idx="3">
                  <c:v>China(*)</c:v>
                </c:pt>
                <c:pt idx="4">
                  <c:v>Norway</c:v>
                </c:pt>
                <c:pt idx="5">
                  <c:v>Japan</c:v>
                </c:pt>
                <c:pt idx="6">
                  <c:v>Singapore</c:v>
                </c:pt>
                <c:pt idx="7">
                  <c:v>Brazil</c:v>
                </c:pt>
                <c:pt idx="8">
                  <c:v>India</c:v>
                </c:pt>
                <c:pt idx="9">
                  <c:v>Canada</c:v>
                </c:pt>
                <c:pt idx="10">
                  <c:v>Others</c:v>
                </c:pt>
              </c:strCache>
            </c:strRef>
          </c:cat>
          <c:val>
            <c:numRef>
              <c:f>'Figure 10'!$G$20:$G$30</c:f>
              <c:numCache>
                <c:formatCode>0.0%</c:formatCode>
                <c:ptCount val="11"/>
                <c:pt idx="0">
                  <c:v>0.21058084900543725</c:v>
                </c:pt>
                <c:pt idx="1">
                  <c:v>0.17379139097522681</c:v>
                </c:pt>
                <c:pt idx="2">
                  <c:v>0.10647721256757693</c:v>
                </c:pt>
                <c:pt idx="3">
                  <c:v>4.3963321347735063E-2</c:v>
                </c:pt>
                <c:pt idx="4">
                  <c:v>2.7767535984334266E-2</c:v>
                </c:pt>
                <c:pt idx="5">
                  <c:v>1.851752253860544E-2</c:v>
                </c:pt>
                <c:pt idx="6">
                  <c:v>1.8377557361423134E-2</c:v>
                </c:pt>
                <c:pt idx="7">
                  <c:v>1.7716610691395573E-2</c:v>
                </c:pt>
                <c:pt idx="8">
                  <c:v>1.7481391435297533E-2</c:v>
                </c:pt>
                <c:pt idx="9">
                  <c:v>1.6366853913290277E-2</c:v>
                </c:pt>
                <c:pt idx="10">
                  <c:v>0.34895975417967767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4-48E1-A229-338626E07BF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'Figure 10'!$O$19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4-470E-B7AB-1347A985EE52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8B44-470E-B7AB-1347A985EE52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4-470E-B7AB-1347A985EE52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44-470E-B7AB-1347A985EE52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44-470E-B7AB-1347A985EE52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44-470E-B7AB-1347A985EE52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44-470E-B7AB-1347A985EE52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44-470E-B7AB-1347A985EE52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44-470E-B7AB-1347A985EE52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8B44-470E-B7AB-1347A985EE52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4-470E-B7AB-1347A985EE52}"/>
              </c:ext>
            </c:extLst>
          </c:dPt>
          <c:dLbls>
            <c:dLbl>
              <c:idx val="0"/>
              <c:layout>
                <c:manualLayout>
                  <c:x val="3.4525906483911642E-2"/>
                  <c:y val="-8.89956247434982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4-470E-B7AB-1347A985EE52}"/>
                </c:ext>
              </c:extLst>
            </c:dLbl>
            <c:dLbl>
              <c:idx val="1"/>
              <c:layout>
                <c:manualLayout>
                  <c:x val="3.4567901234567898E-2"/>
                  <c:y val="5.833369122047984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4-470E-B7AB-1347A985EE52}"/>
                </c:ext>
              </c:extLst>
            </c:dLbl>
            <c:dLbl>
              <c:idx val="2"/>
              <c:layout>
                <c:manualLayout>
                  <c:x val="7.1595757720796391E-2"/>
                  <c:y val="4.9616947584030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4-470E-B7AB-1347A985EE52}"/>
                </c:ext>
              </c:extLst>
            </c:dLbl>
            <c:dLbl>
              <c:idx val="3"/>
              <c:layout>
                <c:manualLayout>
                  <c:x val="-1.4592319770303818E-5"/>
                  <c:y val="7.00132331168575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4-470E-B7AB-1347A985EE52}"/>
                </c:ext>
              </c:extLst>
            </c:dLbl>
            <c:dLbl>
              <c:idx val="4"/>
              <c:layout>
                <c:manualLayout>
                  <c:x val="-6.4208541760300691E-2"/>
                  <c:y val="4.37580121040379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4-470E-B7AB-1347A985EE52}"/>
                </c:ext>
              </c:extLst>
            </c:dLbl>
            <c:dLbl>
              <c:idx val="5"/>
              <c:layout>
                <c:manualLayout>
                  <c:x val="-0.10865110541686367"/>
                  <c:y val="5.82054863762327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4-470E-B7AB-1347A985EE52}"/>
                </c:ext>
              </c:extLst>
            </c:dLbl>
            <c:dLbl>
              <c:idx val="6"/>
              <c:layout>
                <c:manualLayout>
                  <c:x val="-6.4197451597275329E-2"/>
                  <c:y val="-1.7507848040512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4-470E-B7AB-1347A985EE52}"/>
                </c:ext>
              </c:extLst>
            </c:dLbl>
            <c:dLbl>
              <c:idx val="7"/>
              <c:layout>
                <c:manualLayout>
                  <c:x val="-9.1352591304144803E-2"/>
                  <c:y val="-6.12631018085719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4-470E-B7AB-1347A985EE52}"/>
                </c:ext>
              </c:extLst>
            </c:dLbl>
            <c:dLbl>
              <c:idx val="8"/>
              <c:layout>
                <c:manualLayout>
                  <c:x val="-8.8784732153106505E-2"/>
                  <c:y val="-0.105187303655323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4-470E-B7AB-1347A985EE52}"/>
                </c:ext>
              </c:extLst>
            </c:dLbl>
            <c:dLbl>
              <c:idx val="9"/>
              <c:layout>
                <c:manualLayout>
                  <c:x val="-5.6757314157079512E-2"/>
                  <c:y val="-0.149085761032941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4-470E-B7AB-1347A985EE52}"/>
                </c:ext>
              </c:extLst>
            </c:dLbl>
            <c:dLbl>
              <c:idx val="10"/>
              <c:layout>
                <c:manualLayout>
                  <c:x val="-2.4737095038805865E-2"/>
                  <c:y val="-6.72946631485623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4-470E-B7AB-1347A985EE5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10'!$N$20:$N$30</c:f>
              <c:strCache>
                <c:ptCount val="11"/>
                <c:pt idx="0">
                  <c:v>United Kingdom</c:v>
                </c:pt>
                <c:pt idx="1">
                  <c:v>United States</c:v>
                </c:pt>
                <c:pt idx="2">
                  <c:v>Switzerland</c:v>
                </c:pt>
                <c:pt idx="3">
                  <c:v>Singapore</c:v>
                </c:pt>
                <c:pt idx="4">
                  <c:v>China(*)</c:v>
                </c:pt>
                <c:pt idx="5">
                  <c:v>India</c:v>
                </c:pt>
                <c:pt idx="6">
                  <c:v>Hong Kong</c:v>
                </c:pt>
                <c:pt idx="7">
                  <c:v>Norway</c:v>
                </c:pt>
                <c:pt idx="8">
                  <c:v>Japan</c:v>
                </c:pt>
                <c:pt idx="9">
                  <c:v>Australia</c:v>
                </c:pt>
                <c:pt idx="10">
                  <c:v>Others</c:v>
                </c:pt>
              </c:strCache>
            </c:strRef>
          </c:cat>
          <c:val>
            <c:numRef>
              <c:f>'Figure 10'!$O$20:$O$30</c:f>
              <c:numCache>
                <c:formatCode>0.0%</c:formatCode>
                <c:ptCount val="11"/>
                <c:pt idx="0">
                  <c:v>0.26498045931585651</c:v>
                </c:pt>
                <c:pt idx="1">
                  <c:v>0.19460179452275356</c:v>
                </c:pt>
                <c:pt idx="2">
                  <c:v>7.8889474377552365E-2</c:v>
                </c:pt>
                <c:pt idx="3">
                  <c:v>3.8020170084456739E-2</c:v>
                </c:pt>
                <c:pt idx="4">
                  <c:v>3.7590567777631409E-2</c:v>
                </c:pt>
                <c:pt idx="5">
                  <c:v>3.7547387988700068E-2</c:v>
                </c:pt>
                <c:pt idx="6">
                  <c:v>1.968705630937221E-2</c:v>
                </c:pt>
                <c:pt idx="7">
                  <c:v>1.9517264596964241E-2</c:v>
                </c:pt>
                <c:pt idx="8">
                  <c:v>1.8734905370394767E-2</c:v>
                </c:pt>
                <c:pt idx="9">
                  <c:v>1.5523500051230257E-2</c:v>
                </c:pt>
                <c:pt idx="10">
                  <c:v>0.27490741960508791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4-470E-B7AB-1347A985EE5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partners' share of EU imports and exports of Technical, trade-related, and other business services with extra-EU,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Exports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Imports</a:t>
            </a:r>
            <a:br>
              <a:rPr lang="en-US"/>
            </a:br>
            <a:endParaRPr lang="en-US"/>
          </a:p>
        </c:rich>
      </c:tx>
      <c:layout>
        <c:manualLayout>
          <c:xMode val="edge"/>
          <c:yMode val="edge"/>
          <c:x val="4.9121840730747329E-3"/>
          <c:y val="1.056882459010889E-2"/>
        </c:manualLayout>
      </c:layout>
      <c:overlay val="0"/>
    </c:title>
    <c:autoTitleDeleted val="0"/>
    <c:plotArea>
      <c:layout>
        <c:manualLayout>
          <c:xMode val="edge"/>
          <c:yMode val="edge"/>
          <c:x val="4.9121840730747329E-3"/>
          <c:y val="1.056882459010889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10'!$A$1:$A$2</c:f>
              <c:strCache>
                <c:ptCount val="2"/>
                <c:pt idx="0">
                  <c:v>Main trading partners' share of EU imports and exports of Technical, trade-related, and other business services with extra-EU, 2023</c:v>
                </c:pt>
                <c:pt idx="1">
                  <c:v>Exports</c:v>
                </c:pt>
              </c:strCache>
            </c:strRef>
          </c:cat>
          <c:val>
            <c:numRef>
              <c:f>'Figure 10'!$B$1:$B$2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3F84-43FF-93C4-582F2AAAE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224912"/>
        <c:axId val="2007248432"/>
      </c:barChart>
      <c:catAx>
        <c:axId val="200722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7248432"/>
        <c:crosses val="autoZero"/>
        <c:auto val="1"/>
        <c:lblAlgn val="ctr"/>
        <c:lblOffset val="100"/>
        <c:noMultiLvlLbl val="0"/>
      </c:catAx>
      <c:valAx>
        <c:axId val="200724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0722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227610</xdr:colOff>
      <xdr:row>3</xdr:row>
      <xdr:rowOff>40661</xdr:rowOff>
    </xdr:from>
    <xdr:to>
      <xdr:col>33</xdr:col>
      <xdr:colOff>210466</xdr:colOff>
      <xdr:row>40</xdr:row>
      <xdr:rowOff>137788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1A4A81-D549-DD23-C4EB-74B35EF846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0.95721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B756C8D-92CD-0336-DE8A-944FA1B282AB}"/>
            </a:ext>
          </a:extLst>
        </cdr:cNvPr>
        <cdr:cNvSpPr txBox="1"/>
      </cdr:nvSpPr>
      <cdr:spPr>
        <a:xfrm xmlns:a="http://schemas.openxmlformats.org/drawingml/2006/main">
          <a:off x="0" y="6025641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0.93318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73E64C4-2CDC-C4ED-6DE7-205741FBAD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7438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279640</xdr:colOff>
      <xdr:row>12</xdr:row>
      <xdr:rowOff>17225</xdr:rowOff>
    </xdr:from>
    <xdr:to>
      <xdr:col>33</xdr:col>
      <xdr:colOff>132928</xdr:colOff>
      <xdr:row>56</xdr:row>
      <xdr:rowOff>119225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5045E2-9CB3-3D44-9D59-28B9F8017F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0.95328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D9B434C-B19A-4DDD-FC9F-94F440585E5D}"/>
            </a:ext>
          </a:extLst>
        </cdr:cNvPr>
        <cdr:cNvSpPr txBox="1"/>
      </cdr:nvSpPr>
      <cdr:spPr>
        <a:xfrm xmlns:a="http://schemas.openxmlformats.org/drawingml/2006/main">
          <a:off x="0" y="5574222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0.92741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6BA1B00-22B6-BD7E-4DA9-9F12ED4062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296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133768</xdr:colOff>
      <xdr:row>24</xdr:row>
      <xdr:rowOff>140895</xdr:rowOff>
    </xdr:from>
    <xdr:to>
      <xdr:col>32</xdr:col>
      <xdr:colOff>209822</xdr:colOff>
      <xdr:row>63</xdr:row>
      <xdr:rowOff>163285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165B0E-A44E-C73D-C3D6-687974128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0.9538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D2238F1-6AD6-A421-398B-6891E48BB060}"/>
            </a:ext>
          </a:extLst>
        </cdr:cNvPr>
        <cdr:cNvSpPr txBox="1"/>
      </cdr:nvSpPr>
      <cdr:spPr>
        <a:xfrm xmlns:a="http://schemas.openxmlformats.org/drawingml/2006/main">
          <a:off x="0" y="5561179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0.92786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5F6BECF-4A24-0DB3-E7FF-093F7725D8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992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</xdr:colOff>
      <xdr:row>32</xdr:row>
      <xdr:rowOff>74295</xdr:rowOff>
    </xdr:from>
    <xdr:to>
      <xdr:col>16</xdr:col>
      <xdr:colOff>381013</xdr:colOff>
      <xdr:row>57</xdr:row>
      <xdr:rowOff>130876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EA45D8-F3C0-4C31-84BC-F679613C3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322212</xdr:colOff>
      <xdr:row>32</xdr:row>
      <xdr:rowOff>74295</xdr:rowOff>
    </xdr:from>
    <xdr:to>
      <xdr:col>27</xdr:col>
      <xdr:colOff>226971</xdr:colOff>
      <xdr:row>57</xdr:row>
      <xdr:rowOff>132779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517FE3-A20D-4290-9857-9FCECDB74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521501</xdr:colOff>
      <xdr:row>62</xdr:row>
      <xdr:rowOff>26496</xdr:rowOff>
    </xdr:from>
    <xdr:to>
      <xdr:col>31</xdr:col>
      <xdr:colOff>23812</xdr:colOff>
      <xdr:row>98</xdr:row>
      <xdr:rowOff>115253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649947-2A3C-0F82-BA35-666A4AF305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0.00849</cdr:x>
      <cdr:y>0.16563</cdr:y>
    </cdr:from>
    <cdr:to>
      <cdr:x>0.98579</cdr:x>
      <cdr:y>0.9259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4B53E4F-653C-6E08-F6B5-59793C0C406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4363" y="1057579"/>
          <a:ext cx="10867278" cy="4854319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0.00485</cdr:x>
      <cdr:y>0.91512</cdr:y>
    </cdr:from>
    <cdr:ext cx="8945871" cy="48487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8E29EA3-F67F-ED7E-C2BD-0B38BCA5FDE7}"/>
            </a:ext>
          </a:extLst>
        </cdr:cNvPr>
        <cdr:cNvSpPr txBox="1"/>
      </cdr:nvSpPr>
      <cdr:spPr>
        <a:xfrm xmlns:a="http://schemas.openxmlformats.org/drawingml/2006/main">
          <a:off x="50800" y="5227385"/>
          <a:ext cx="8945871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Except Hong Kong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0.85394</cdr:x>
      <cdr:y>0.92636</cdr:y>
    </cdr:from>
    <cdr:ext cx="1530098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6342B27-E069-3990-BA5A-B0CB135C50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945772" y="5291635"/>
          <a:ext cx="1530098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1984</xdr:colOff>
      <xdr:row>12</xdr:row>
      <xdr:rowOff>137589</xdr:rowOff>
    </xdr:from>
    <xdr:to>
      <xdr:col>35</xdr:col>
      <xdr:colOff>239246</xdr:colOff>
      <xdr:row>50</xdr:row>
      <xdr:rowOff>132565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4281BD-C998-6D80-6C16-C9412C2F3B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0.95323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B5C8FA3-71A7-1B67-6DCC-2CBE4F73856D}"/>
            </a:ext>
          </a:extLst>
        </cdr:cNvPr>
        <cdr:cNvSpPr txBox="1"/>
      </cdr:nvSpPr>
      <cdr:spPr>
        <a:xfrm xmlns:a="http://schemas.openxmlformats.org/drawingml/2006/main">
          <a:off x="0" y="5568242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0.92734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D9BC998-6B3D-B039-D6F0-60571643F5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69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3088</xdr:colOff>
      <xdr:row>34</xdr:row>
      <xdr:rowOff>20584</xdr:rowOff>
    </xdr:from>
    <xdr:to>
      <xdr:col>17</xdr:col>
      <xdr:colOff>372749</xdr:colOff>
      <xdr:row>59</xdr:row>
      <xdr:rowOff>79068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3FAB56-3508-1FA3-BE21-385256ACF6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362552</xdr:colOff>
      <xdr:row>34</xdr:row>
      <xdr:rowOff>24391</xdr:rowOff>
    </xdr:from>
    <xdr:to>
      <xdr:col>28</xdr:col>
      <xdr:colOff>261500</xdr:colOff>
      <xdr:row>59</xdr:row>
      <xdr:rowOff>79068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6BAB35-ADDF-978F-2C60-92539F558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539230</xdr:colOff>
      <xdr:row>61</xdr:row>
      <xdr:rowOff>5714</xdr:rowOff>
    </xdr:from>
    <xdr:to>
      <xdr:col>28</xdr:col>
      <xdr:colOff>299745</xdr:colOff>
      <xdr:row>94</xdr:row>
      <xdr:rowOff>41074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993137-0D3B-F71A-0CF2-114BE8F0E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0.00845</cdr:x>
      <cdr:y>0.16619</cdr:y>
    </cdr:from>
    <cdr:to>
      <cdr:x>0.98612</cdr:x>
      <cdr:y>0.929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6977405-6433-6962-8EE1-7225B2C139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946150"/>
          <a:ext cx="10285714" cy="434285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0.00483</cdr:x>
      <cdr:y>0.91486</cdr:y>
    </cdr:from>
    <cdr:ext cx="8990647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0EBA87C-AD43-16EA-9BD6-1CAB3043D90E}"/>
            </a:ext>
          </a:extLst>
        </cdr:cNvPr>
        <cdr:cNvSpPr txBox="1"/>
      </cdr:nvSpPr>
      <cdr:spPr>
        <a:xfrm xmlns:a="http://schemas.openxmlformats.org/drawingml/2006/main">
          <a:off x="50800" y="5210239"/>
          <a:ext cx="8990647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Except Hong Kong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0.85461</cdr:x>
      <cdr:y>0.92614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903D70D-49DC-8D35-1749-6F3BCD1EBA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994358" y="5274491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37357</xdr:colOff>
      <xdr:row>4</xdr:row>
      <xdr:rowOff>104327</xdr:rowOff>
    </xdr:from>
    <xdr:to>
      <xdr:col>39</xdr:col>
      <xdr:colOff>184413</xdr:colOff>
      <xdr:row>48</xdr:row>
      <xdr:rowOff>96487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4AE831-30D2-692C-9B0D-BB21A8A6F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0.95381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146BE4D-0E16-8279-F902-E5E7C4B93FCC}"/>
            </a:ext>
          </a:extLst>
        </cdr:cNvPr>
        <cdr:cNvSpPr txBox="1"/>
      </cdr:nvSpPr>
      <cdr:spPr>
        <a:xfrm xmlns:a="http://schemas.openxmlformats.org/drawingml/2006/main">
          <a:off x="0" y="5562732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0.92788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58D4E3E-5B2C-0239-6039-506A2FBC6EF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147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87365</xdr:colOff>
      <xdr:row>33</xdr:row>
      <xdr:rowOff>749</xdr:rowOff>
    </xdr:from>
    <xdr:to>
      <xdr:col>17</xdr:col>
      <xdr:colOff>443600</xdr:colOff>
      <xdr:row>58</xdr:row>
      <xdr:rowOff>52933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8FF158-E488-EB2C-A97B-D9F0DD69C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285351</xdr:colOff>
      <xdr:row>33</xdr:row>
      <xdr:rowOff>749</xdr:rowOff>
    </xdr:from>
    <xdr:to>
      <xdr:col>28</xdr:col>
      <xdr:colOff>201531</xdr:colOff>
      <xdr:row>58</xdr:row>
      <xdr:rowOff>58653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13FDC-7C58-5710-9DA4-CD270B6FF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96838</xdr:colOff>
      <xdr:row>60</xdr:row>
      <xdr:rowOff>17145</xdr:rowOff>
    </xdr:from>
    <xdr:to>
      <xdr:col>46</xdr:col>
      <xdr:colOff>333374</xdr:colOff>
      <xdr:row>116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06C022-537C-33A3-C3BA-49974D019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0.00858</cdr:x>
      <cdr:y>0.13458</cdr:y>
    </cdr:from>
    <cdr:to>
      <cdr:x>0.98733</cdr:x>
      <cdr:y>0.92261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D96A4DC-BC8C-A0C1-D5FC-CC8A6AB341B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10142857" cy="434285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0.0049</cdr:x>
      <cdr:y>0.91208</cdr:y>
    </cdr:from>
    <cdr:ext cx="8838781" cy="48487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5931551-CDD8-8D14-9503-62FD2E293FC2}"/>
            </a:ext>
          </a:extLst>
        </cdr:cNvPr>
        <cdr:cNvSpPr txBox="1"/>
      </cdr:nvSpPr>
      <cdr:spPr>
        <a:xfrm xmlns:a="http://schemas.openxmlformats.org/drawingml/2006/main">
          <a:off x="50800" y="5029955"/>
          <a:ext cx="8838781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Except Hong Kong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0.85246</cdr:x>
      <cdr:y>0.92373</cdr:y>
    </cdr:from>
    <cdr:ext cx="1530097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F0D69A2-16FE-0AD1-61DD-13FE66DF935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840587" y="5094205"/>
          <a:ext cx="1530097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177849</xdr:colOff>
      <xdr:row>1</xdr:row>
      <xdr:rowOff>76252</xdr:rowOff>
    </xdr:from>
    <xdr:to>
      <xdr:col>40</xdr:col>
      <xdr:colOff>367392</xdr:colOff>
      <xdr:row>50</xdr:row>
      <xdr:rowOff>69942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C8CE2-6D2A-DCDF-947B-496E7934A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0.95385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C6C793C-7595-91DC-7657-F790DF06546D}"/>
            </a:ext>
          </a:extLst>
        </cdr:cNvPr>
        <cdr:cNvSpPr txBox="1"/>
      </cdr:nvSpPr>
      <cdr:spPr>
        <a:xfrm xmlns:a="http://schemas.openxmlformats.org/drawingml/2006/main">
          <a:off x="0" y="5566989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0.92793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6326578-EEA5-90D8-8A1C-05576077EF3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573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17337</xdr:colOff>
      <xdr:row>33</xdr:row>
      <xdr:rowOff>72763</xdr:rowOff>
    </xdr:from>
    <xdr:to>
      <xdr:col>16</xdr:col>
      <xdr:colOff>166986</xdr:colOff>
      <xdr:row>58</xdr:row>
      <xdr:rowOff>131247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C204B-9670-CEB1-6E31-4DF395654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432875</xdr:colOff>
      <xdr:row>33</xdr:row>
      <xdr:rowOff>72763</xdr:rowOff>
    </xdr:from>
    <xdr:to>
      <xdr:col>26</xdr:col>
      <xdr:colOff>342479</xdr:colOff>
      <xdr:row>58</xdr:row>
      <xdr:rowOff>129348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435EFF-DBEE-3FF5-1739-6D862403B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540700</xdr:colOff>
      <xdr:row>62</xdr:row>
      <xdr:rowOff>16195</xdr:rowOff>
    </xdr:from>
    <xdr:to>
      <xdr:col>38</xdr:col>
      <xdr:colOff>285749</xdr:colOff>
      <xdr:row>108</xdr:row>
      <xdr:rowOff>120966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6DC72E4-03F3-470D-6A5F-082110380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0.0086</cdr:x>
      <cdr:y>0.13471</cdr:y>
    </cdr:from>
    <cdr:to>
      <cdr:x>0.98477</cdr:x>
      <cdr:y>0.92347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754B990-07BF-F5EB-C131-8B50BF795EB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10095238" cy="434285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0.00491</cdr:x>
      <cdr:y>0.912</cdr:y>
    </cdr:from>
    <cdr:ext cx="8811633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C17B446-5508-993B-A246-25F98D62041C}"/>
            </a:ext>
          </a:extLst>
        </cdr:cNvPr>
        <cdr:cNvSpPr txBox="1"/>
      </cdr:nvSpPr>
      <cdr:spPr>
        <a:xfrm xmlns:a="http://schemas.openxmlformats.org/drawingml/2006/main">
          <a:off x="50800" y="5024819"/>
          <a:ext cx="8811633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Except Hong Kong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0.85204</cdr:x>
      <cdr:y>0.92366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AC73BCB-991A-B2B4-F0A6-A72396F57E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811533" y="508907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52"/>
  <sheetViews>
    <sheetView topLeftCell="A10" zoomScale="70" zoomScaleNormal="70" workbookViewId="0">
      <selection activeCell="A56" sqref="A56"/>
    </sheetView>
  </sheetViews>
  <sheetFormatPr defaultColWidth="9" defaultRowHeight="13.2" x14ac:dyDescent="0.25"/>
  <cols>
    <col min="1" max="12" width="20.85546875" style="5" customWidth="1"/>
    <col min="13" max="16384" width="9" style="5"/>
  </cols>
  <sheetData>
    <row r="1" spans="1:10" ht="15.6" x14ac:dyDescent="0.3">
      <c r="A1" s="39" t="s">
        <v>84</v>
      </c>
    </row>
    <row r="2" spans="1:10" ht="13.8" x14ac:dyDescent="0.25">
      <c r="A2" s="40" t="s">
        <v>82</v>
      </c>
    </row>
    <row r="3" spans="1:10" x14ac:dyDescent="0.25">
      <c r="A3" s="14"/>
    </row>
    <row r="4" spans="1:10" ht="16.2" customHeight="1" x14ac:dyDescent="0.25">
      <c r="A4" s="3" t="s">
        <v>81</v>
      </c>
    </row>
    <row r="5" spans="1:10" x14ac:dyDescent="0.25">
      <c r="A5" s="6"/>
    </row>
    <row r="6" spans="1:10" ht="13.8" x14ac:dyDescent="0.3">
      <c r="A6" s="54" t="s">
        <v>85</v>
      </c>
      <c r="B6"/>
      <c r="C6"/>
      <c r="D6"/>
      <c r="E6" s="55"/>
      <c r="F6" s="55"/>
      <c r="G6" s="55"/>
      <c r="H6" s="55"/>
      <c r="I6" s="55"/>
      <c r="J6" s="55"/>
    </row>
    <row r="7" spans="1:10" ht="13.8" x14ac:dyDescent="0.3">
      <c r="A7" s="54" t="s">
        <v>14</v>
      </c>
      <c r="B7" s="56" t="s">
        <v>86</v>
      </c>
      <c r="C7"/>
      <c r="D7"/>
      <c r="E7" s="55"/>
      <c r="F7" s="55"/>
      <c r="G7" s="55"/>
      <c r="H7" s="55"/>
      <c r="I7" s="55"/>
      <c r="J7" s="55"/>
    </row>
    <row r="8" spans="1:10" ht="13.8" x14ac:dyDescent="0.3">
      <c r="A8" s="54" t="s">
        <v>15</v>
      </c>
      <c r="B8" s="54" t="s">
        <v>87</v>
      </c>
      <c r="C8"/>
      <c r="D8"/>
      <c r="E8" s="55"/>
      <c r="F8" s="55"/>
      <c r="G8" s="55"/>
      <c r="H8" s="55"/>
      <c r="I8" s="55"/>
      <c r="J8" s="55"/>
    </row>
    <row r="9" spans="1:10" ht="13.8" x14ac:dyDescent="0.3">
      <c r="A9"/>
      <c r="B9"/>
      <c r="C9"/>
      <c r="D9"/>
      <c r="E9" s="55"/>
      <c r="F9" s="55"/>
      <c r="G9" s="55"/>
      <c r="H9" s="55"/>
      <c r="I9" s="55"/>
      <c r="J9" s="55"/>
    </row>
    <row r="10" spans="1:10" ht="13.8" x14ac:dyDescent="0.3">
      <c r="A10" s="56" t="s">
        <v>16</v>
      </c>
      <c r="B10"/>
      <c r="C10" s="54" t="s">
        <v>17</v>
      </c>
      <c r="D10"/>
      <c r="E10" s="55"/>
      <c r="F10" s="55"/>
      <c r="G10" s="55"/>
      <c r="H10" s="55"/>
      <c r="I10" s="55"/>
      <c r="J10" s="55"/>
    </row>
    <row r="11" spans="1:10" ht="13.8" x14ac:dyDescent="0.3">
      <c r="A11" s="56" t="s">
        <v>18</v>
      </c>
      <c r="B11"/>
      <c r="C11" s="54" t="s">
        <v>19</v>
      </c>
      <c r="D11"/>
      <c r="E11" s="55"/>
      <c r="F11" s="55"/>
      <c r="G11" s="55"/>
      <c r="H11" s="55"/>
      <c r="I11" s="55"/>
      <c r="J11" s="55"/>
    </row>
    <row r="12" spans="1:10" ht="13.8" x14ac:dyDescent="0.3">
      <c r="A12" s="56" t="s">
        <v>88</v>
      </c>
      <c r="B12"/>
      <c r="C12" s="54" t="s">
        <v>89</v>
      </c>
      <c r="D12"/>
      <c r="E12" s="55"/>
      <c r="F12" s="55"/>
      <c r="G12" s="55"/>
      <c r="H12" s="55"/>
      <c r="I12" s="55"/>
      <c r="J12" s="55"/>
    </row>
    <row r="13" spans="1:10" ht="13.8" x14ac:dyDescent="0.3">
      <c r="A13" s="56" t="s">
        <v>20</v>
      </c>
      <c r="B13"/>
      <c r="C13" s="54" t="s">
        <v>21</v>
      </c>
      <c r="D13"/>
      <c r="E13" s="55"/>
      <c r="F13" s="55"/>
      <c r="G13" s="55"/>
      <c r="H13" s="55"/>
      <c r="I13" s="55"/>
      <c r="J13" s="55"/>
    </row>
    <row r="14" spans="1:10" ht="13.8" x14ac:dyDescent="0.3">
      <c r="A14" s="56" t="s">
        <v>22</v>
      </c>
      <c r="B14"/>
      <c r="C14" s="54" t="s">
        <v>23</v>
      </c>
      <c r="D14"/>
      <c r="E14" s="55"/>
      <c r="F14" s="55"/>
      <c r="G14" s="55"/>
      <c r="H14" s="55"/>
      <c r="I14" s="55"/>
      <c r="J14" s="55"/>
    </row>
    <row r="15" spans="1:10" ht="13.8" x14ac:dyDescent="0.3">
      <c r="A15"/>
      <c r="B15"/>
      <c r="C15"/>
      <c r="D15"/>
      <c r="E15" s="55"/>
      <c r="F15" s="55"/>
      <c r="G15" s="55"/>
      <c r="H15" s="55"/>
      <c r="I15" s="55"/>
      <c r="J15" s="55"/>
    </row>
    <row r="16" spans="1:10" x14ac:dyDescent="0.25">
      <c r="A16" s="57" t="s">
        <v>26</v>
      </c>
      <c r="B16" s="58" t="s">
        <v>27</v>
      </c>
      <c r="C16" s="58" t="s">
        <v>28</v>
      </c>
      <c r="D16" s="58" t="s">
        <v>53</v>
      </c>
      <c r="E16" s="55"/>
      <c r="F16" s="55"/>
      <c r="G16" s="55"/>
      <c r="H16" s="55"/>
      <c r="I16" s="55"/>
      <c r="J16" s="55"/>
    </row>
    <row r="17" spans="1:10" ht="13.8" x14ac:dyDescent="0.3">
      <c r="A17" s="59" t="s">
        <v>24</v>
      </c>
      <c r="B17" s="45" t="s">
        <v>30</v>
      </c>
      <c r="C17" s="45" t="s">
        <v>30</v>
      </c>
      <c r="D17" s="45" t="s">
        <v>30</v>
      </c>
      <c r="E17" s="55"/>
      <c r="F17" s="55"/>
      <c r="G17" s="55"/>
      <c r="H17" s="55"/>
      <c r="I17" s="55"/>
      <c r="J17" s="55"/>
    </row>
    <row r="18" spans="1:10" x14ac:dyDescent="0.25">
      <c r="A18" s="60" t="s">
        <v>54</v>
      </c>
      <c r="B18" s="61">
        <v>130704.4</v>
      </c>
      <c r="C18" s="61">
        <v>138211.6</v>
      </c>
      <c r="D18" s="61">
        <v>-7507.2</v>
      </c>
      <c r="E18" s="55"/>
      <c r="F18" s="55"/>
      <c r="G18" s="55"/>
      <c r="H18" s="55"/>
      <c r="I18" s="55"/>
      <c r="J18" s="55"/>
    </row>
    <row r="19" spans="1:10" x14ac:dyDescent="0.25">
      <c r="A19" s="60" t="s">
        <v>55</v>
      </c>
      <c r="B19" s="62">
        <v>141302.5</v>
      </c>
      <c r="C19" s="62">
        <v>145708.79999999999</v>
      </c>
      <c r="D19" s="62">
        <v>-4406.3</v>
      </c>
      <c r="E19" s="63"/>
      <c r="F19" s="63"/>
      <c r="G19" s="63"/>
      <c r="H19" s="63"/>
      <c r="I19" s="63"/>
      <c r="J19" s="63"/>
    </row>
    <row r="20" spans="1:10" x14ac:dyDescent="0.25">
      <c r="A20" s="60" t="s">
        <v>56</v>
      </c>
      <c r="B20" s="61">
        <v>157441.29999999999</v>
      </c>
      <c r="C20" s="61">
        <v>166408.4</v>
      </c>
      <c r="D20" s="61">
        <v>-8967.1</v>
      </c>
      <c r="E20" s="63"/>
      <c r="F20" s="63"/>
      <c r="G20" s="63"/>
      <c r="H20" s="63"/>
      <c r="I20" s="63"/>
      <c r="J20" s="63"/>
    </row>
    <row r="21" spans="1:10" x14ac:dyDescent="0.25">
      <c r="A21" s="60" t="s">
        <v>57</v>
      </c>
      <c r="B21" s="62">
        <v>167467.29999999999</v>
      </c>
      <c r="C21" s="62">
        <v>169577.3</v>
      </c>
      <c r="D21" s="64">
        <v>-2110</v>
      </c>
      <c r="E21" s="63"/>
      <c r="F21" s="63"/>
      <c r="G21" s="63"/>
      <c r="H21" s="63"/>
      <c r="I21" s="63"/>
      <c r="J21" s="63"/>
    </row>
    <row r="22" spans="1:10" x14ac:dyDescent="0.25">
      <c r="A22" s="60" t="s">
        <v>58</v>
      </c>
      <c r="B22" s="61">
        <v>196510.9</v>
      </c>
      <c r="C22" s="61">
        <v>195457.6</v>
      </c>
      <c r="D22" s="61">
        <v>1053.3</v>
      </c>
      <c r="E22" s="63"/>
      <c r="F22" s="63"/>
      <c r="G22" s="63"/>
      <c r="H22" s="63"/>
      <c r="I22" s="63"/>
      <c r="J22" s="63"/>
    </row>
    <row r="23" spans="1:10" x14ac:dyDescent="0.25">
      <c r="A23" s="60" t="s">
        <v>59</v>
      </c>
      <c r="B23" s="62">
        <v>220580.1</v>
      </c>
      <c r="C23" s="64">
        <v>243239</v>
      </c>
      <c r="D23" s="62">
        <v>-22658.799999999999</v>
      </c>
      <c r="E23" s="63"/>
      <c r="F23" s="63"/>
      <c r="G23" s="63"/>
      <c r="H23" s="63"/>
      <c r="I23" s="63"/>
      <c r="J23" s="63"/>
    </row>
    <row r="24" spans="1:10" x14ac:dyDescent="0.25">
      <c r="A24" s="60" t="s">
        <v>60</v>
      </c>
      <c r="B24" s="61">
        <v>232031.9</v>
      </c>
      <c r="C24" s="61">
        <v>274975.3</v>
      </c>
      <c r="D24" s="61">
        <v>-42943.4</v>
      </c>
      <c r="E24" s="63"/>
      <c r="F24" s="63"/>
      <c r="G24" s="63"/>
      <c r="H24" s="63"/>
      <c r="I24" s="63"/>
      <c r="J24" s="63"/>
    </row>
    <row r="25" spans="1:10" x14ac:dyDescent="0.25">
      <c r="A25" s="60" t="s">
        <v>61</v>
      </c>
      <c r="B25" s="62">
        <v>255794.2</v>
      </c>
      <c r="C25" s="62">
        <v>292394.7</v>
      </c>
      <c r="D25" s="62">
        <v>-36600.5</v>
      </c>
      <c r="E25" s="63"/>
      <c r="F25" s="63"/>
      <c r="G25" s="63"/>
      <c r="H25" s="63"/>
      <c r="I25" s="63"/>
      <c r="J25" s="63"/>
    </row>
    <row r="26" spans="1:10" x14ac:dyDescent="0.25">
      <c r="A26" s="60" t="s">
        <v>62</v>
      </c>
      <c r="B26" s="61">
        <v>253037.8</v>
      </c>
      <c r="C26" s="61">
        <v>284596.3</v>
      </c>
      <c r="D26" s="61">
        <v>-31558.5</v>
      </c>
      <c r="E26" s="63"/>
      <c r="F26" s="63"/>
      <c r="G26" s="63"/>
      <c r="H26" s="63"/>
      <c r="I26" s="63"/>
      <c r="J26" s="63"/>
    </row>
    <row r="27" spans="1:10" x14ac:dyDescent="0.25">
      <c r="A27" s="60" t="s">
        <v>63</v>
      </c>
      <c r="B27" s="62">
        <v>266148.90000000002</v>
      </c>
      <c r="C27" s="62">
        <v>397634.6</v>
      </c>
      <c r="D27" s="62">
        <v>-131485.70000000001</v>
      </c>
      <c r="E27" s="63"/>
      <c r="F27" s="63"/>
      <c r="G27" s="63"/>
      <c r="H27" s="63"/>
      <c r="I27" s="63"/>
      <c r="J27" s="63"/>
    </row>
    <row r="28" spans="1:10" x14ac:dyDescent="0.25">
      <c r="A28" s="60" t="s">
        <v>64</v>
      </c>
      <c r="B28" s="65">
        <v>264334</v>
      </c>
      <c r="C28" s="61">
        <v>389073.5</v>
      </c>
      <c r="D28" s="61">
        <v>-124739.5</v>
      </c>
      <c r="E28" s="63"/>
      <c r="F28" s="63"/>
      <c r="G28" s="63"/>
      <c r="H28" s="63"/>
      <c r="I28" s="63"/>
      <c r="J28" s="63"/>
    </row>
    <row r="29" spans="1:10" x14ac:dyDescent="0.25">
      <c r="A29" s="60" t="s">
        <v>25</v>
      </c>
      <c r="B29" s="62">
        <v>275906.2</v>
      </c>
      <c r="C29" s="62">
        <v>322430.2</v>
      </c>
      <c r="D29" s="64">
        <v>-46524</v>
      </c>
      <c r="E29" s="63"/>
      <c r="F29" s="63"/>
      <c r="G29" s="63"/>
      <c r="H29" s="63"/>
      <c r="I29" s="63"/>
      <c r="J29" s="63"/>
    </row>
    <row r="30" spans="1:10" x14ac:dyDescent="0.25">
      <c r="A30" s="60" t="s">
        <v>78</v>
      </c>
      <c r="B30" s="61">
        <v>321159.59999999998</v>
      </c>
      <c r="C30" s="61">
        <v>377186.3</v>
      </c>
      <c r="D30" s="61">
        <v>-56026.7</v>
      </c>
      <c r="E30" s="63"/>
      <c r="F30" s="63"/>
      <c r="G30" s="63"/>
      <c r="H30" s="63"/>
      <c r="I30" s="63"/>
      <c r="J30" s="63"/>
    </row>
    <row r="31" spans="1:10" x14ac:dyDescent="0.25">
      <c r="A31" s="60" t="s">
        <v>90</v>
      </c>
      <c r="B31" s="62">
        <v>341051.1</v>
      </c>
      <c r="C31" s="62">
        <v>403496.2</v>
      </c>
      <c r="D31" s="64">
        <v>-62445</v>
      </c>
      <c r="E31" s="63"/>
      <c r="F31" s="63"/>
      <c r="G31" s="63"/>
      <c r="H31" s="63"/>
      <c r="I31" s="63"/>
      <c r="J31" s="63"/>
    </row>
    <row r="32" spans="1:10" ht="13.8" x14ac:dyDescent="0.3">
      <c r="A32"/>
      <c r="B32"/>
      <c r="C32"/>
      <c r="D32"/>
      <c r="E32" s="55"/>
      <c r="F32" s="55"/>
      <c r="G32" s="55"/>
      <c r="H32" s="55"/>
      <c r="I32" s="55"/>
      <c r="J32" s="55"/>
    </row>
    <row r="33" spans="1:12" ht="13.8" x14ac:dyDescent="0.3">
      <c r="A33" s="56" t="s">
        <v>31</v>
      </c>
      <c r="B33"/>
      <c r="C33"/>
      <c r="D33"/>
      <c r="E33" s="55"/>
      <c r="F33" s="55"/>
      <c r="G33" s="55"/>
      <c r="H33" s="55"/>
      <c r="I33" s="55"/>
      <c r="J33" s="55"/>
    </row>
    <row r="34" spans="1:12" ht="13.8" x14ac:dyDescent="0.3">
      <c r="A34" s="56" t="s">
        <v>32</v>
      </c>
      <c r="B34" s="54" t="s">
        <v>33</v>
      </c>
      <c r="C34"/>
      <c r="D34"/>
      <c r="E34" s="55"/>
      <c r="F34" s="55"/>
      <c r="G34" s="55"/>
      <c r="H34" s="55"/>
      <c r="I34" s="55"/>
      <c r="J34" s="55"/>
    </row>
    <row r="37" spans="1:12" s="82" customFormat="1" ht="28.2" customHeight="1" x14ac:dyDescent="0.25">
      <c r="A37" s="83"/>
      <c r="B37" s="103" t="s">
        <v>65</v>
      </c>
      <c r="C37" s="103"/>
      <c r="D37" s="103"/>
      <c r="E37" s="84"/>
      <c r="F37" s="104" t="s">
        <v>137</v>
      </c>
      <c r="G37" s="105"/>
      <c r="H37" s="106"/>
      <c r="I37" s="84"/>
      <c r="J37" s="104" t="s">
        <v>135</v>
      </c>
      <c r="K37" s="105"/>
      <c r="L37" s="106"/>
    </row>
    <row r="38" spans="1:12" s="81" customFormat="1" ht="13.2" customHeight="1" x14ac:dyDescent="0.25">
      <c r="A38" s="86"/>
      <c r="B38" s="68" t="s">
        <v>66</v>
      </c>
      <c r="C38" s="68" t="s">
        <v>67</v>
      </c>
      <c r="D38" s="68" t="s">
        <v>53</v>
      </c>
      <c r="F38" s="68" t="s">
        <v>66</v>
      </c>
      <c r="G38" s="68" t="s">
        <v>67</v>
      </c>
      <c r="H38" s="68" t="s">
        <v>53</v>
      </c>
      <c r="J38" s="68" t="s">
        <v>66</v>
      </c>
      <c r="K38" s="68" t="s">
        <v>67</v>
      </c>
      <c r="L38" s="68" t="s">
        <v>53</v>
      </c>
    </row>
    <row r="39" spans="1:12" x14ac:dyDescent="0.25">
      <c r="A39" s="11" t="str">
        <f>A18</f>
        <v>2010</v>
      </c>
      <c r="B39" s="12">
        <f t="shared" ref="B39:D39" si="0">B18/1000</f>
        <v>130.70439999999999</v>
      </c>
      <c r="C39" s="12">
        <f t="shared" si="0"/>
        <v>138.2116</v>
      </c>
      <c r="D39" s="12">
        <f t="shared" si="0"/>
        <v>-7.5072000000000001</v>
      </c>
      <c r="E39" s="96"/>
      <c r="F39" s="11"/>
      <c r="G39" s="11"/>
      <c r="H39" s="11"/>
      <c r="J39" s="11"/>
      <c r="K39" s="11"/>
      <c r="L39" s="11"/>
    </row>
    <row r="40" spans="1:12" x14ac:dyDescent="0.25">
      <c r="A40" s="11" t="str">
        <f t="shared" ref="A40:A52" si="1">A19</f>
        <v>2011</v>
      </c>
      <c r="B40" s="12">
        <f t="shared" ref="B40:D40" si="2">B19/1000</f>
        <v>141.30250000000001</v>
      </c>
      <c r="C40" s="12">
        <f t="shared" si="2"/>
        <v>145.7088</v>
      </c>
      <c r="D40" s="12">
        <f t="shared" si="2"/>
        <v>-4.4062999999999999</v>
      </c>
      <c r="E40" s="96"/>
      <c r="F40" s="87">
        <f>B40-B39</f>
        <v>10.598100000000017</v>
      </c>
      <c r="G40" s="87">
        <f t="shared" ref="G40:H52" si="3">C40-C39</f>
        <v>7.4971999999999923</v>
      </c>
      <c r="H40" s="87">
        <f t="shared" si="3"/>
        <v>3.1009000000000002</v>
      </c>
      <c r="J40" s="13">
        <f>(B19-B18)/B18</f>
        <v>8.1084492947444811E-2</v>
      </c>
      <c r="K40" s="13">
        <f t="shared" ref="K40:L52" si="4">(C19-C18)/C18</f>
        <v>5.4244361544182849E-2</v>
      </c>
      <c r="L40" s="13">
        <f t="shared" si="4"/>
        <v>-0.41305679880647905</v>
      </c>
    </row>
    <row r="41" spans="1:12" x14ac:dyDescent="0.25">
      <c r="A41" s="11" t="str">
        <f t="shared" si="1"/>
        <v>2012</v>
      </c>
      <c r="B41" s="12">
        <f t="shared" ref="B41:D41" si="5">B20/1000</f>
        <v>157.44129999999998</v>
      </c>
      <c r="C41" s="12">
        <f t="shared" si="5"/>
        <v>166.4084</v>
      </c>
      <c r="D41" s="12">
        <f t="shared" si="5"/>
        <v>-8.9671000000000003</v>
      </c>
      <c r="E41" s="97"/>
      <c r="F41" s="87">
        <f t="shared" ref="F41:F52" si="6">B41-B40</f>
        <v>16.138799999999975</v>
      </c>
      <c r="G41" s="87">
        <f t="shared" si="3"/>
        <v>20.699600000000004</v>
      </c>
      <c r="H41" s="87">
        <f t="shared" si="3"/>
        <v>-4.5608000000000004</v>
      </c>
      <c r="I41" s="73"/>
      <c r="J41" s="13">
        <f t="shared" ref="J41:J52" si="7">(B20-B19)/B19</f>
        <v>0.11421453972859637</v>
      </c>
      <c r="K41" s="13">
        <f t="shared" si="4"/>
        <v>0.14206142662625734</v>
      </c>
      <c r="L41" s="13">
        <f t="shared" si="4"/>
        <v>1.0350634319043188</v>
      </c>
    </row>
    <row r="42" spans="1:12" x14ac:dyDescent="0.25">
      <c r="A42" s="11" t="str">
        <f t="shared" si="1"/>
        <v>2013</v>
      </c>
      <c r="B42" s="12">
        <f t="shared" ref="B42:D42" si="8">B21/1000</f>
        <v>167.46729999999999</v>
      </c>
      <c r="C42" s="12">
        <f t="shared" si="8"/>
        <v>169.57729999999998</v>
      </c>
      <c r="D42" s="12">
        <f t="shared" si="8"/>
        <v>-2.11</v>
      </c>
      <c r="E42" s="97"/>
      <c r="F42" s="87">
        <f t="shared" si="6"/>
        <v>10.02600000000001</v>
      </c>
      <c r="G42" s="87">
        <f t="shared" si="3"/>
        <v>3.1688999999999794</v>
      </c>
      <c r="H42" s="87">
        <f t="shared" si="3"/>
        <v>6.8571000000000009</v>
      </c>
      <c r="I42" s="73"/>
      <c r="J42" s="13">
        <f t="shared" si="7"/>
        <v>6.3680876618777929E-2</v>
      </c>
      <c r="K42" s="13">
        <f t="shared" si="4"/>
        <v>1.9042908891618419E-2</v>
      </c>
      <c r="L42" s="13">
        <f t="shared" si="4"/>
        <v>-0.76469538646831192</v>
      </c>
    </row>
    <row r="43" spans="1:12" x14ac:dyDescent="0.25">
      <c r="A43" s="99" t="str">
        <f t="shared" si="1"/>
        <v>2014</v>
      </c>
      <c r="B43" s="12">
        <f t="shared" ref="B43:D43" si="9">B22/1000</f>
        <v>196.51089999999999</v>
      </c>
      <c r="C43" s="12">
        <f t="shared" si="9"/>
        <v>195.45760000000001</v>
      </c>
      <c r="D43" s="98">
        <f t="shared" si="9"/>
        <v>1.0532999999999999</v>
      </c>
      <c r="E43" s="97"/>
      <c r="F43" s="87">
        <f t="shared" si="6"/>
        <v>29.043599999999998</v>
      </c>
      <c r="G43" s="87">
        <f t="shared" si="3"/>
        <v>25.880300000000034</v>
      </c>
      <c r="H43" s="87">
        <f t="shared" si="3"/>
        <v>3.1632999999999996</v>
      </c>
      <c r="I43" s="73"/>
      <c r="J43" s="13">
        <f t="shared" si="7"/>
        <v>0.17342848424737251</v>
      </c>
      <c r="K43" s="13">
        <f t="shared" si="4"/>
        <v>0.15261653534995556</v>
      </c>
      <c r="L43" s="13">
        <f t="shared" si="4"/>
        <v>-1.4991943127962086</v>
      </c>
    </row>
    <row r="44" spans="1:12" x14ac:dyDescent="0.25">
      <c r="A44" s="11" t="str">
        <f t="shared" si="1"/>
        <v>2015</v>
      </c>
      <c r="B44" s="12">
        <f t="shared" ref="B44:D44" si="10">B23/1000</f>
        <v>220.58010000000002</v>
      </c>
      <c r="C44" s="12">
        <f t="shared" si="10"/>
        <v>243.239</v>
      </c>
      <c r="D44" s="12">
        <f t="shared" si="10"/>
        <v>-22.658799999999999</v>
      </c>
      <c r="E44" s="97"/>
      <c r="F44" s="87">
        <f t="shared" si="6"/>
        <v>24.069200000000023</v>
      </c>
      <c r="G44" s="87">
        <f t="shared" si="3"/>
        <v>47.781399999999991</v>
      </c>
      <c r="H44" s="87">
        <f t="shared" si="3"/>
        <v>-23.7121</v>
      </c>
      <c r="I44" s="73"/>
      <c r="J44" s="13">
        <f t="shared" si="7"/>
        <v>0.1224827732202133</v>
      </c>
      <c r="K44" s="13">
        <f t="shared" si="4"/>
        <v>0.24445915635923082</v>
      </c>
      <c r="L44" s="13">
        <f t="shared" si="4"/>
        <v>-22.512199753156747</v>
      </c>
    </row>
    <row r="45" spans="1:12" x14ac:dyDescent="0.25">
      <c r="A45" s="11" t="str">
        <f t="shared" si="1"/>
        <v>2016</v>
      </c>
      <c r="B45" s="12">
        <f t="shared" ref="B45:D45" si="11">B24/1000</f>
        <v>232.03190000000001</v>
      </c>
      <c r="C45" s="12">
        <f t="shared" si="11"/>
        <v>274.9753</v>
      </c>
      <c r="D45" s="12">
        <f t="shared" si="11"/>
        <v>-42.943400000000004</v>
      </c>
      <c r="E45" s="97"/>
      <c r="F45" s="87">
        <f t="shared" si="6"/>
        <v>11.451799999999992</v>
      </c>
      <c r="G45" s="87">
        <f t="shared" si="3"/>
        <v>31.7363</v>
      </c>
      <c r="H45" s="87">
        <f t="shared" si="3"/>
        <v>-20.284600000000005</v>
      </c>
      <c r="I45" s="73"/>
      <c r="J45" s="13">
        <f t="shared" si="7"/>
        <v>5.1916741356087828E-2</v>
      </c>
      <c r="K45" s="13">
        <f t="shared" si="4"/>
        <v>0.13047373159731782</v>
      </c>
      <c r="L45" s="13">
        <f t="shared" si="4"/>
        <v>0.89521951736190808</v>
      </c>
    </row>
    <row r="46" spans="1:12" x14ac:dyDescent="0.25">
      <c r="A46" s="11" t="str">
        <f t="shared" si="1"/>
        <v>2017</v>
      </c>
      <c r="B46" s="12">
        <f t="shared" ref="B46:D46" si="12">B25/1000</f>
        <v>255.79420000000002</v>
      </c>
      <c r="C46" s="12">
        <f t="shared" si="12"/>
        <v>292.3947</v>
      </c>
      <c r="D46" s="12">
        <f t="shared" si="12"/>
        <v>-36.600499999999997</v>
      </c>
      <c r="E46" s="97"/>
      <c r="F46" s="87">
        <f t="shared" si="6"/>
        <v>23.76230000000001</v>
      </c>
      <c r="G46" s="87">
        <f t="shared" si="3"/>
        <v>17.419399999999996</v>
      </c>
      <c r="H46" s="87">
        <f t="shared" si="3"/>
        <v>6.3429000000000073</v>
      </c>
      <c r="I46" s="73"/>
      <c r="J46" s="13">
        <f t="shared" si="7"/>
        <v>0.10240962557303551</v>
      </c>
      <c r="K46" s="13">
        <f t="shared" si="4"/>
        <v>6.334896261591505E-2</v>
      </c>
      <c r="L46" s="13">
        <f t="shared" si="4"/>
        <v>-0.14770372164290674</v>
      </c>
    </row>
    <row r="47" spans="1:12" x14ac:dyDescent="0.25">
      <c r="A47" s="11" t="str">
        <f t="shared" si="1"/>
        <v>2018</v>
      </c>
      <c r="B47" s="12">
        <f t="shared" ref="B47:D47" si="13">B26/1000</f>
        <v>253.03779999999998</v>
      </c>
      <c r="C47" s="12">
        <f t="shared" si="13"/>
        <v>284.59629999999999</v>
      </c>
      <c r="D47" s="12">
        <f t="shared" si="13"/>
        <v>-31.558499999999999</v>
      </c>
      <c r="E47" s="97"/>
      <c r="F47" s="87">
        <f t="shared" si="6"/>
        <v>-2.7564000000000419</v>
      </c>
      <c r="G47" s="87">
        <f t="shared" si="3"/>
        <v>-7.7984000000000151</v>
      </c>
      <c r="H47" s="87">
        <f t="shared" si="3"/>
        <v>5.041999999999998</v>
      </c>
      <c r="I47" s="73"/>
      <c r="J47" s="13">
        <f t="shared" si="7"/>
        <v>-1.0775850273383928E-2</v>
      </c>
      <c r="K47" s="13">
        <f t="shared" si="4"/>
        <v>-2.6670798068501322E-2</v>
      </c>
      <c r="L47" s="13">
        <f t="shared" si="4"/>
        <v>-0.13775768090599855</v>
      </c>
    </row>
    <row r="48" spans="1:12" x14ac:dyDescent="0.25">
      <c r="A48" s="11" t="str">
        <f t="shared" si="1"/>
        <v>2019</v>
      </c>
      <c r="B48" s="12">
        <f t="shared" ref="B48:D48" si="14">B27/1000</f>
        <v>266.14890000000003</v>
      </c>
      <c r="C48" s="12">
        <f t="shared" si="14"/>
        <v>397.63459999999998</v>
      </c>
      <c r="D48" s="12">
        <f t="shared" si="14"/>
        <v>-131.48570000000001</v>
      </c>
      <c r="E48" s="97"/>
      <c r="F48" s="87">
        <f t="shared" si="6"/>
        <v>13.11110000000005</v>
      </c>
      <c r="G48" s="87">
        <f t="shared" si="3"/>
        <v>113.03829999999999</v>
      </c>
      <c r="H48" s="87">
        <f t="shared" si="3"/>
        <v>-99.927200000000013</v>
      </c>
      <c r="I48" s="73"/>
      <c r="J48" s="13">
        <f t="shared" si="7"/>
        <v>5.1814788146277102E-2</v>
      </c>
      <c r="K48" s="13">
        <f t="shared" si="4"/>
        <v>0.39718822767548273</v>
      </c>
      <c r="L48" s="13">
        <f t="shared" si="4"/>
        <v>3.1664115848345142</v>
      </c>
    </row>
    <row r="49" spans="1:12" x14ac:dyDescent="0.25">
      <c r="A49" s="11" t="str">
        <f t="shared" si="1"/>
        <v>2020</v>
      </c>
      <c r="B49" s="12">
        <f t="shared" ref="B49:D49" si="15">B28/1000</f>
        <v>264.334</v>
      </c>
      <c r="C49" s="12">
        <f t="shared" si="15"/>
        <v>389.07350000000002</v>
      </c>
      <c r="D49" s="12">
        <f t="shared" si="15"/>
        <v>-124.73950000000001</v>
      </c>
      <c r="E49" s="97"/>
      <c r="F49" s="87">
        <f t="shared" si="6"/>
        <v>-1.8149000000000228</v>
      </c>
      <c r="G49" s="87">
        <f t="shared" si="3"/>
        <v>-8.5610999999999535</v>
      </c>
      <c r="H49" s="87">
        <f t="shared" si="3"/>
        <v>6.7462000000000018</v>
      </c>
      <c r="I49" s="73"/>
      <c r="J49" s="13">
        <f t="shared" si="7"/>
        <v>-6.8191151644813224E-3</v>
      </c>
      <c r="K49" s="13">
        <f t="shared" si="4"/>
        <v>-2.1530068057457719E-2</v>
      </c>
      <c r="L49" s="13">
        <f t="shared" si="4"/>
        <v>-5.1307480585341306E-2</v>
      </c>
    </row>
    <row r="50" spans="1:12" x14ac:dyDescent="0.25">
      <c r="A50" s="11" t="str">
        <f t="shared" si="1"/>
        <v>2021</v>
      </c>
      <c r="B50" s="12">
        <f t="shared" ref="B50:D50" si="16">B29/1000</f>
        <v>275.90620000000001</v>
      </c>
      <c r="C50" s="12">
        <f t="shared" si="16"/>
        <v>322.43020000000001</v>
      </c>
      <c r="D50" s="12">
        <f t="shared" si="16"/>
        <v>-46.524000000000001</v>
      </c>
      <c r="E50" s="97"/>
      <c r="F50" s="87">
        <f t="shared" si="6"/>
        <v>11.572200000000009</v>
      </c>
      <c r="G50" s="87">
        <f t="shared" si="3"/>
        <v>-66.643300000000011</v>
      </c>
      <c r="H50" s="87">
        <f t="shared" si="3"/>
        <v>78.215500000000006</v>
      </c>
      <c r="I50" s="73"/>
      <c r="J50" s="13">
        <f t="shared" si="7"/>
        <v>4.3778704215121825E-2</v>
      </c>
      <c r="K50" s="13">
        <f t="shared" si="4"/>
        <v>-0.17128717324618611</v>
      </c>
      <c r="L50" s="13">
        <f t="shared" si="4"/>
        <v>-0.62703073204558302</v>
      </c>
    </row>
    <row r="51" spans="1:12" x14ac:dyDescent="0.25">
      <c r="A51" s="11" t="str">
        <f t="shared" si="1"/>
        <v>2022</v>
      </c>
      <c r="B51" s="12">
        <f t="shared" ref="B51:D51" si="17">B30/1000</f>
        <v>321.15959999999995</v>
      </c>
      <c r="C51" s="12">
        <f t="shared" si="17"/>
        <v>377.18629999999996</v>
      </c>
      <c r="D51" s="12">
        <f t="shared" si="17"/>
        <v>-56.026699999999998</v>
      </c>
      <c r="E51" s="97"/>
      <c r="F51" s="87">
        <f t="shared" si="6"/>
        <v>45.253399999999942</v>
      </c>
      <c r="G51" s="87">
        <f t="shared" si="3"/>
        <v>54.756099999999947</v>
      </c>
      <c r="H51" s="87">
        <f t="shared" si="3"/>
        <v>-9.5026999999999973</v>
      </c>
      <c r="I51" s="73"/>
      <c r="J51" s="13">
        <f t="shared" si="7"/>
        <v>0.16401733632662102</v>
      </c>
      <c r="K51" s="13">
        <f t="shared" si="4"/>
        <v>0.16982311210302253</v>
      </c>
      <c r="L51" s="13">
        <f t="shared" si="4"/>
        <v>0.20425371851087604</v>
      </c>
    </row>
    <row r="52" spans="1:12" x14ac:dyDescent="0.25">
      <c r="A52" s="11" t="str">
        <f t="shared" si="1"/>
        <v>2023</v>
      </c>
      <c r="B52" s="12">
        <f t="shared" ref="B52:D52" si="18">B31/1000</f>
        <v>341.05109999999996</v>
      </c>
      <c r="C52" s="12">
        <f t="shared" si="18"/>
        <v>403.49619999999999</v>
      </c>
      <c r="D52" s="12">
        <f t="shared" si="18"/>
        <v>-62.445</v>
      </c>
      <c r="E52" s="97"/>
      <c r="F52" s="87">
        <f t="shared" si="6"/>
        <v>19.891500000000008</v>
      </c>
      <c r="G52" s="87">
        <f t="shared" si="3"/>
        <v>26.309900000000027</v>
      </c>
      <c r="H52" s="87">
        <f t="shared" si="3"/>
        <v>-6.4183000000000021</v>
      </c>
      <c r="I52" s="73"/>
      <c r="J52" s="13">
        <f t="shared" si="7"/>
        <v>6.193649512578793E-2</v>
      </c>
      <c r="K52" s="13">
        <f t="shared" si="4"/>
        <v>6.9753063671718782E-2</v>
      </c>
      <c r="L52" s="13">
        <f t="shared" si="4"/>
        <v>0.11455788043914782</v>
      </c>
    </row>
  </sheetData>
  <mergeCells count="3">
    <mergeCell ref="B37:D37"/>
    <mergeCell ref="J37:L37"/>
    <mergeCell ref="F37:H37"/>
  </mergeCells>
  <conditionalFormatting sqref="J40:K5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{F8C78D6C-ED3A-4500-B77F-A4E03A4B2242}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8C78D6C-ED3A-4500-B77F-A4E03A4B22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J40:K52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68"/>
  <sheetViews>
    <sheetView topLeftCell="A6" zoomScale="70" zoomScaleNormal="70" workbookViewId="0">
      <selection activeCell="R66" sqref="R66"/>
    </sheetView>
  </sheetViews>
  <sheetFormatPr defaultColWidth="9" defaultRowHeight="13.2" x14ac:dyDescent="0.25"/>
  <cols>
    <col min="1" max="5" width="25.85546875" style="5" customWidth="1"/>
    <col min="6" max="16384" width="9" style="5"/>
  </cols>
  <sheetData>
    <row r="1" spans="1:4" ht="15.6" x14ac:dyDescent="0.25">
      <c r="A1" s="53" t="s">
        <v>91</v>
      </c>
    </row>
    <row r="2" spans="1:4" ht="13.8" x14ac:dyDescent="0.25">
      <c r="A2" s="40" t="s">
        <v>82</v>
      </c>
    </row>
    <row r="3" spans="1:4" x14ac:dyDescent="0.25">
      <c r="A3" s="24"/>
    </row>
    <row r="4" spans="1:4" ht="16.2" customHeight="1" x14ac:dyDescent="0.25">
      <c r="A4" s="16" t="s">
        <v>81</v>
      </c>
    </row>
    <row r="6" spans="1:4" ht="13.8" x14ac:dyDescent="0.3">
      <c r="A6" s="54" t="s">
        <v>92</v>
      </c>
      <c r="B6"/>
      <c r="C6"/>
      <c r="D6"/>
    </row>
    <row r="7" spans="1:4" ht="13.8" x14ac:dyDescent="0.3">
      <c r="A7" s="54" t="s">
        <v>14</v>
      </c>
      <c r="B7" s="56" t="s">
        <v>93</v>
      </c>
      <c r="C7"/>
      <c r="D7"/>
    </row>
    <row r="8" spans="1:4" ht="13.8" x14ac:dyDescent="0.3">
      <c r="A8" s="54" t="s">
        <v>15</v>
      </c>
      <c r="B8" s="54" t="s">
        <v>87</v>
      </c>
      <c r="C8"/>
      <c r="D8"/>
    </row>
    <row r="9" spans="1:4" ht="13.8" x14ac:dyDescent="0.3">
      <c r="A9"/>
      <c r="B9"/>
      <c r="C9"/>
      <c r="D9"/>
    </row>
    <row r="10" spans="1:4" ht="13.8" x14ac:dyDescent="0.3">
      <c r="A10" s="56" t="s">
        <v>16</v>
      </c>
      <c r="B10"/>
      <c r="C10" s="54" t="s">
        <v>17</v>
      </c>
      <c r="D10"/>
    </row>
    <row r="11" spans="1:4" ht="13.8" x14ac:dyDescent="0.3">
      <c r="A11" s="56" t="s">
        <v>18</v>
      </c>
      <c r="B11"/>
      <c r="C11" s="54" t="s">
        <v>19</v>
      </c>
      <c r="D11"/>
    </row>
    <row r="12" spans="1:4" ht="13.8" x14ac:dyDescent="0.3">
      <c r="A12" s="56" t="s">
        <v>20</v>
      </c>
      <c r="B12"/>
      <c r="C12" s="54" t="s">
        <v>21</v>
      </c>
      <c r="D12"/>
    </row>
    <row r="13" spans="1:4" ht="13.8" x14ac:dyDescent="0.3">
      <c r="A13" s="56" t="s">
        <v>22</v>
      </c>
      <c r="B13"/>
      <c r="C13" s="54" t="s">
        <v>23</v>
      </c>
      <c r="D13"/>
    </row>
    <row r="14" spans="1:4" ht="13.8" x14ac:dyDescent="0.3">
      <c r="A14"/>
      <c r="B14"/>
      <c r="C14"/>
      <c r="D14"/>
    </row>
    <row r="15" spans="1:4" x14ac:dyDescent="0.25">
      <c r="A15" s="57" t="s">
        <v>26</v>
      </c>
      <c r="B15" s="107" t="s">
        <v>28</v>
      </c>
      <c r="C15" s="107" t="s">
        <v>28</v>
      </c>
      <c r="D15" s="107" t="s">
        <v>28</v>
      </c>
    </row>
    <row r="16" spans="1:4" x14ac:dyDescent="0.25">
      <c r="A16" s="57" t="s">
        <v>29</v>
      </c>
      <c r="B16" s="58" t="s">
        <v>94</v>
      </c>
      <c r="C16" s="58" t="s">
        <v>95</v>
      </c>
      <c r="D16" s="58" t="s">
        <v>96</v>
      </c>
    </row>
    <row r="17" spans="1:4" ht="13.8" x14ac:dyDescent="0.3">
      <c r="A17" s="59" t="s">
        <v>24</v>
      </c>
      <c r="B17" s="45" t="s">
        <v>30</v>
      </c>
      <c r="C17" s="45" t="s">
        <v>30</v>
      </c>
      <c r="D17" s="45" t="s">
        <v>30</v>
      </c>
    </row>
    <row r="18" spans="1:4" x14ac:dyDescent="0.25">
      <c r="A18" s="60" t="s">
        <v>54</v>
      </c>
      <c r="B18" s="61">
        <v>24816.5</v>
      </c>
      <c r="C18" s="61">
        <v>47277.7</v>
      </c>
      <c r="D18" s="61">
        <v>66115.399999999994</v>
      </c>
    </row>
    <row r="19" spans="1:4" x14ac:dyDescent="0.25">
      <c r="A19" s="60" t="s">
        <v>55</v>
      </c>
      <c r="B19" s="62">
        <v>25664.3</v>
      </c>
      <c r="C19" s="64">
        <v>48808</v>
      </c>
      <c r="D19" s="62">
        <v>71235.600000000006</v>
      </c>
    </row>
    <row r="20" spans="1:4" x14ac:dyDescent="0.25">
      <c r="A20" s="60" t="s">
        <v>56</v>
      </c>
      <c r="B20" s="61">
        <v>31492.2</v>
      </c>
      <c r="C20" s="65">
        <v>55099</v>
      </c>
      <c r="D20" s="65">
        <v>79820</v>
      </c>
    </row>
    <row r="21" spans="1:4" x14ac:dyDescent="0.25">
      <c r="A21" s="60" t="s">
        <v>57</v>
      </c>
      <c r="B21" s="62">
        <v>30942.2</v>
      </c>
      <c r="C21" s="62">
        <v>56885.2</v>
      </c>
      <c r="D21" s="64">
        <v>81748</v>
      </c>
    </row>
    <row r="22" spans="1:4" x14ac:dyDescent="0.25">
      <c r="A22" s="60" t="s">
        <v>58</v>
      </c>
      <c r="B22" s="61">
        <v>38223.9</v>
      </c>
      <c r="C22" s="61">
        <v>64903.4</v>
      </c>
      <c r="D22" s="65">
        <v>92332</v>
      </c>
    </row>
    <row r="23" spans="1:4" x14ac:dyDescent="0.25">
      <c r="A23" s="60" t="s">
        <v>59</v>
      </c>
      <c r="B23" s="62">
        <v>63583.6</v>
      </c>
      <c r="C23" s="62">
        <v>75303.3</v>
      </c>
      <c r="D23" s="64">
        <v>104352</v>
      </c>
    </row>
    <row r="24" spans="1:4" x14ac:dyDescent="0.25">
      <c r="A24" s="60" t="s">
        <v>60</v>
      </c>
      <c r="B24" s="61">
        <v>89361.8</v>
      </c>
      <c r="C24" s="61">
        <v>83134.8</v>
      </c>
      <c r="D24" s="65">
        <v>102476</v>
      </c>
    </row>
    <row r="25" spans="1:4" x14ac:dyDescent="0.25">
      <c r="A25" s="60" t="s">
        <v>61</v>
      </c>
      <c r="B25" s="62">
        <v>88719.7</v>
      </c>
      <c r="C25" s="62">
        <v>98839.9</v>
      </c>
      <c r="D25" s="62">
        <v>104837.6</v>
      </c>
    </row>
    <row r="26" spans="1:4" x14ac:dyDescent="0.25">
      <c r="A26" s="60" t="s">
        <v>62</v>
      </c>
      <c r="B26" s="61">
        <v>75227.199999999997</v>
      </c>
      <c r="C26" s="65">
        <v>101236</v>
      </c>
      <c r="D26" s="61">
        <v>108132.9</v>
      </c>
    </row>
    <row r="27" spans="1:4" x14ac:dyDescent="0.25">
      <c r="A27" s="60" t="s">
        <v>63</v>
      </c>
      <c r="B27" s="62">
        <v>175665.1</v>
      </c>
      <c r="C27" s="62">
        <v>109304.6</v>
      </c>
      <c r="D27" s="62">
        <v>112661.8</v>
      </c>
    </row>
    <row r="28" spans="1:4" x14ac:dyDescent="0.25">
      <c r="A28" s="60" t="s">
        <v>64</v>
      </c>
      <c r="B28" s="61">
        <v>159885.4</v>
      </c>
      <c r="C28" s="61">
        <v>117204.8</v>
      </c>
      <c r="D28" s="61">
        <v>111980.2</v>
      </c>
    </row>
    <row r="29" spans="1:4" x14ac:dyDescent="0.25">
      <c r="A29" s="60" t="s">
        <v>25</v>
      </c>
      <c r="B29" s="62">
        <v>84441.4</v>
      </c>
      <c r="C29" s="62">
        <v>127340.8</v>
      </c>
      <c r="D29" s="62">
        <v>110648.9</v>
      </c>
    </row>
    <row r="30" spans="1:4" x14ac:dyDescent="0.25">
      <c r="A30" s="60" t="s">
        <v>78</v>
      </c>
      <c r="B30" s="61">
        <v>87991.2</v>
      </c>
      <c r="C30" s="61">
        <v>151879.5</v>
      </c>
      <c r="D30" s="61">
        <v>137313.60000000001</v>
      </c>
    </row>
    <row r="31" spans="1:4" x14ac:dyDescent="0.25">
      <c r="A31" s="60" t="s">
        <v>90</v>
      </c>
      <c r="B31" s="64">
        <v>102584</v>
      </c>
      <c r="C31" s="62">
        <v>164273.20000000001</v>
      </c>
      <c r="D31" s="64">
        <v>136638</v>
      </c>
    </row>
    <row r="33" spans="1:5" x14ac:dyDescent="0.25">
      <c r="A33" s="8" t="s">
        <v>31</v>
      </c>
    </row>
    <row r="34" spans="1:5" x14ac:dyDescent="0.25">
      <c r="A34" s="8" t="s">
        <v>32</v>
      </c>
      <c r="B34" s="7" t="s">
        <v>33</v>
      </c>
    </row>
    <row r="36" spans="1:5" ht="28.2" customHeight="1" x14ac:dyDescent="0.25">
      <c r="A36" s="17"/>
      <c r="B36" s="108" t="s">
        <v>65</v>
      </c>
      <c r="C36" s="108"/>
      <c r="D36" s="108"/>
      <c r="E36" s="108"/>
    </row>
    <row r="37" spans="1:5" ht="52.8" x14ac:dyDescent="0.25">
      <c r="A37" s="20"/>
      <c r="B37" s="67" t="s">
        <v>97</v>
      </c>
      <c r="C37" s="67" t="s">
        <v>98</v>
      </c>
      <c r="D37" s="67" t="s">
        <v>99</v>
      </c>
      <c r="E37" s="74" t="s">
        <v>68</v>
      </c>
    </row>
    <row r="38" spans="1:5" x14ac:dyDescent="0.25">
      <c r="A38" s="11" t="str">
        <f t="shared" ref="A38:A51" si="0">A18</f>
        <v>2010</v>
      </c>
      <c r="B38" s="21">
        <f t="shared" ref="B38" si="1">B18/1000</f>
        <v>24.816500000000001</v>
      </c>
      <c r="C38" s="21">
        <f t="shared" ref="C38:D38" si="2">C18/1000</f>
        <v>47.277699999999996</v>
      </c>
      <c r="D38" s="21">
        <f t="shared" si="2"/>
        <v>66.115399999999994</v>
      </c>
      <c r="E38" s="90">
        <f>SUM(B38:D38)</f>
        <v>138.20959999999999</v>
      </c>
    </row>
    <row r="39" spans="1:5" x14ac:dyDescent="0.25">
      <c r="A39" s="11" t="str">
        <f t="shared" si="0"/>
        <v>2011</v>
      </c>
      <c r="B39" s="21">
        <f t="shared" ref="B39:D39" si="3">B19/1000</f>
        <v>25.664300000000001</v>
      </c>
      <c r="C39" s="21">
        <f t="shared" si="3"/>
        <v>48.808</v>
      </c>
      <c r="D39" s="21">
        <f t="shared" si="3"/>
        <v>71.235600000000005</v>
      </c>
      <c r="E39" s="90">
        <f t="shared" ref="E39:E51" si="4">SUM(B39:D39)</f>
        <v>145.7079</v>
      </c>
    </row>
    <row r="40" spans="1:5" x14ac:dyDescent="0.25">
      <c r="A40" s="11" t="str">
        <f t="shared" si="0"/>
        <v>2012</v>
      </c>
      <c r="B40" s="21">
        <f t="shared" ref="B40:D40" si="5">B20/1000</f>
        <v>31.4922</v>
      </c>
      <c r="C40" s="21">
        <f t="shared" si="5"/>
        <v>55.098999999999997</v>
      </c>
      <c r="D40" s="21">
        <f t="shared" si="5"/>
        <v>79.819999999999993</v>
      </c>
      <c r="E40" s="90">
        <f t="shared" si="4"/>
        <v>166.41120000000001</v>
      </c>
    </row>
    <row r="41" spans="1:5" x14ac:dyDescent="0.25">
      <c r="A41" s="11" t="str">
        <f t="shared" si="0"/>
        <v>2013</v>
      </c>
      <c r="B41" s="21">
        <f t="shared" ref="B41:D41" si="6">B21/1000</f>
        <v>30.9422</v>
      </c>
      <c r="C41" s="21">
        <f t="shared" si="6"/>
        <v>56.885199999999998</v>
      </c>
      <c r="D41" s="21">
        <f t="shared" si="6"/>
        <v>81.748000000000005</v>
      </c>
      <c r="E41" s="90">
        <f t="shared" si="4"/>
        <v>169.5754</v>
      </c>
    </row>
    <row r="42" spans="1:5" x14ac:dyDescent="0.25">
      <c r="A42" s="11" t="str">
        <f t="shared" si="0"/>
        <v>2014</v>
      </c>
      <c r="B42" s="21">
        <f t="shared" ref="B42:D42" si="7">B22/1000</f>
        <v>38.2239</v>
      </c>
      <c r="C42" s="21">
        <f t="shared" si="7"/>
        <v>64.903400000000005</v>
      </c>
      <c r="D42" s="21">
        <f t="shared" si="7"/>
        <v>92.331999999999994</v>
      </c>
      <c r="E42" s="90">
        <f t="shared" si="4"/>
        <v>195.45929999999998</v>
      </c>
    </row>
    <row r="43" spans="1:5" x14ac:dyDescent="0.25">
      <c r="A43" s="11" t="str">
        <f t="shared" si="0"/>
        <v>2015</v>
      </c>
      <c r="B43" s="21">
        <f t="shared" ref="B43:D43" si="8">B23/1000</f>
        <v>63.583599999999997</v>
      </c>
      <c r="C43" s="21">
        <f t="shared" si="8"/>
        <v>75.303300000000007</v>
      </c>
      <c r="D43" s="21">
        <f t="shared" si="8"/>
        <v>104.352</v>
      </c>
      <c r="E43" s="90">
        <f t="shared" si="4"/>
        <v>243.2389</v>
      </c>
    </row>
    <row r="44" spans="1:5" x14ac:dyDescent="0.25">
      <c r="A44" s="11" t="str">
        <f t="shared" si="0"/>
        <v>2016</v>
      </c>
      <c r="B44" s="21">
        <f t="shared" ref="B44:D44" si="9">B24/1000</f>
        <v>89.361800000000002</v>
      </c>
      <c r="C44" s="21">
        <f t="shared" si="9"/>
        <v>83.134799999999998</v>
      </c>
      <c r="D44" s="21">
        <f t="shared" si="9"/>
        <v>102.476</v>
      </c>
      <c r="E44" s="90">
        <f t="shared" si="4"/>
        <v>274.9726</v>
      </c>
    </row>
    <row r="45" spans="1:5" x14ac:dyDescent="0.25">
      <c r="A45" s="11" t="str">
        <f t="shared" si="0"/>
        <v>2017</v>
      </c>
      <c r="B45" s="21">
        <f t="shared" ref="B45:D45" si="10">B25/1000</f>
        <v>88.719700000000003</v>
      </c>
      <c r="C45" s="21">
        <f t="shared" si="10"/>
        <v>98.8399</v>
      </c>
      <c r="D45" s="21">
        <f t="shared" si="10"/>
        <v>104.83760000000001</v>
      </c>
      <c r="E45" s="90">
        <f t="shared" si="4"/>
        <v>292.3972</v>
      </c>
    </row>
    <row r="46" spans="1:5" x14ac:dyDescent="0.25">
      <c r="A46" s="11" t="str">
        <f t="shared" si="0"/>
        <v>2018</v>
      </c>
      <c r="B46" s="21">
        <f t="shared" ref="B46:D46" si="11">B26/1000</f>
        <v>75.227199999999996</v>
      </c>
      <c r="C46" s="21">
        <f t="shared" si="11"/>
        <v>101.236</v>
      </c>
      <c r="D46" s="21">
        <f t="shared" si="11"/>
        <v>108.13289999999999</v>
      </c>
      <c r="E46" s="90">
        <f t="shared" si="4"/>
        <v>284.59609999999998</v>
      </c>
    </row>
    <row r="47" spans="1:5" x14ac:dyDescent="0.25">
      <c r="A47" s="11" t="str">
        <f t="shared" si="0"/>
        <v>2019</v>
      </c>
      <c r="B47" s="21">
        <f t="shared" ref="B47:D47" si="12">B27/1000</f>
        <v>175.6651</v>
      </c>
      <c r="C47" s="21">
        <f t="shared" si="12"/>
        <v>109.30460000000001</v>
      </c>
      <c r="D47" s="21">
        <f t="shared" si="12"/>
        <v>112.6618</v>
      </c>
      <c r="E47" s="90">
        <f t="shared" si="4"/>
        <v>397.63149999999996</v>
      </c>
    </row>
    <row r="48" spans="1:5" x14ac:dyDescent="0.25">
      <c r="A48" s="11" t="str">
        <f t="shared" si="0"/>
        <v>2020</v>
      </c>
      <c r="B48" s="21">
        <f t="shared" ref="B48:D48" si="13">B28/1000</f>
        <v>159.8854</v>
      </c>
      <c r="C48" s="21">
        <f t="shared" si="13"/>
        <v>117.20480000000001</v>
      </c>
      <c r="D48" s="21">
        <f t="shared" si="13"/>
        <v>111.9802</v>
      </c>
      <c r="E48" s="90">
        <f t="shared" si="4"/>
        <v>389.07039999999995</v>
      </c>
    </row>
    <row r="49" spans="1:5" x14ac:dyDescent="0.25">
      <c r="A49" s="11" t="str">
        <f t="shared" si="0"/>
        <v>2021</v>
      </c>
      <c r="B49" s="21">
        <f t="shared" ref="B49:D49" si="14">B29/1000</f>
        <v>84.441399999999987</v>
      </c>
      <c r="C49" s="21">
        <f t="shared" si="14"/>
        <v>127.3408</v>
      </c>
      <c r="D49" s="21">
        <f t="shared" si="14"/>
        <v>110.6489</v>
      </c>
      <c r="E49" s="90">
        <f t="shared" si="4"/>
        <v>322.43110000000001</v>
      </c>
    </row>
    <row r="50" spans="1:5" x14ac:dyDescent="0.25">
      <c r="A50" s="11" t="str">
        <f t="shared" si="0"/>
        <v>2022</v>
      </c>
      <c r="B50" s="21">
        <f t="shared" ref="B50:D50" si="15">B30/1000</f>
        <v>87.991199999999992</v>
      </c>
      <c r="C50" s="21">
        <f t="shared" si="15"/>
        <v>151.87950000000001</v>
      </c>
      <c r="D50" s="21">
        <f t="shared" si="15"/>
        <v>137.31360000000001</v>
      </c>
      <c r="E50" s="90">
        <f t="shared" si="4"/>
        <v>377.18430000000001</v>
      </c>
    </row>
    <row r="51" spans="1:5" x14ac:dyDescent="0.25">
      <c r="A51" s="11" t="str">
        <f t="shared" si="0"/>
        <v>2023</v>
      </c>
      <c r="B51" s="21">
        <f t="shared" ref="B51:D51" si="16">B31/1000</f>
        <v>102.584</v>
      </c>
      <c r="C51" s="21">
        <f t="shared" si="16"/>
        <v>164.2732</v>
      </c>
      <c r="D51" s="21">
        <f t="shared" si="16"/>
        <v>136.63800000000001</v>
      </c>
      <c r="E51" s="90">
        <f t="shared" si="4"/>
        <v>403.49520000000007</v>
      </c>
    </row>
    <row r="53" spans="1:5" ht="28.2" customHeight="1" x14ac:dyDescent="0.25">
      <c r="A53" s="91"/>
      <c r="B53" s="108" t="s">
        <v>138</v>
      </c>
      <c r="C53" s="108"/>
      <c r="D53" s="108"/>
      <c r="E53" s="108"/>
    </row>
    <row r="54" spans="1:5" ht="52.8" x14ac:dyDescent="0.25">
      <c r="A54" s="20"/>
      <c r="B54" s="67" t="s">
        <v>97</v>
      </c>
      <c r="C54" s="67" t="s">
        <v>98</v>
      </c>
      <c r="D54" s="67" t="s">
        <v>99</v>
      </c>
      <c r="E54" s="76" t="s">
        <v>69</v>
      </c>
    </row>
    <row r="55" spans="1:5" x14ac:dyDescent="0.25">
      <c r="A55" s="10" t="str">
        <f t="shared" ref="A55:A68" si="17">A38</f>
        <v>2010</v>
      </c>
      <c r="B55" s="78">
        <f t="shared" ref="B55:D68" si="18">B38/$E38</f>
        <v>0.17955699169956357</v>
      </c>
      <c r="C55" s="78">
        <f t="shared" si="18"/>
        <v>0.34207247542862435</v>
      </c>
      <c r="D55" s="89">
        <f t="shared" si="18"/>
        <v>0.47837053287181208</v>
      </c>
      <c r="E55" s="35">
        <f>SUM(B55:D55)</f>
        <v>1</v>
      </c>
    </row>
    <row r="56" spans="1:5" x14ac:dyDescent="0.25">
      <c r="A56" s="10" t="str">
        <f t="shared" si="17"/>
        <v>2011</v>
      </c>
      <c r="B56" s="78">
        <f t="shared" si="18"/>
        <v>0.17613526788870063</v>
      </c>
      <c r="C56" s="78">
        <f t="shared" si="18"/>
        <v>0.33497154238033766</v>
      </c>
      <c r="D56" s="89">
        <f t="shared" si="18"/>
        <v>0.4888931897309618</v>
      </c>
      <c r="E56" s="35">
        <f t="shared" ref="E56:E65" si="19">SUM(B56:D56)</f>
        <v>1</v>
      </c>
    </row>
    <row r="57" spans="1:5" x14ac:dyDescent="0.25">
      <c r="A57" s="10" t="str">
        <f t="shared" si="17"/>
        <v>2012</v>
      </c>
      <c r="B57" s="78">
        <f t="shared" si="18"/>
        <v>0.18924327208745564</v>
      </c>
      <c r="C57" s="78">
        <f t="shared" si="18"/>
        <v>0.33110151239820396</v>
      </c>
      <c r="D57" s="89">
        <f t="shared" si="18"/>
        <v>0.47965521551434032</v>
      </c>
      <c r="E57" s="35">
        <f t="shared" si="19"/>
        <v>0.99999999999999989</v>
      </c>
    </row>
    <row r="58" spans="1:5" x14ac:dyDescent="0.25">
      <c r="A58" s="10" t="str">
        <f t="shared" si="17"/>
        <v>2013</v>
      </c>
      <c r="B58" s="78">
        <f t="shared" si="18"/>
        <v>0.18246868354725979</v>
      </c>
      <c r="C58" s="78">
        <f t="shared" si="18"/>
        <v>0.33545667590935946</v>
      </c>
      <c r="D58" s="89">
        <f t="shared" si="18"/>
        <v>0.48207464054338073</v>
      </c>
      <c r="E58" s="35">
        <f t="shared" si="19"/>
        <v>1</v>
      </c>
    </row>
    <row r="59" spans="1:5" x14ac:dyDescent="0.25">
      <c r="A59" s="10" t="str">
        <f t="shared" si="17"/>
        <v>2014</v>
      </c>
      <c r="B59" s="78">
        <f t="shared" si="18"/>
        <v>0.19555938243920859</v>
      </c>
      <c r="C59" s="78">
        <f t="shared" si="18"/>
        <v>0.33205582952563534</v>
      </c>
      <c r="D59" s="89">
        <f t="shared" si="18"/>
        <v>0.47238478803515616</v>
      </c>
      <c r="E59" s="35">
        <f t="shared" si="19"/>
        <v>1</v>
      </c>
    </row>
    <row r="60" spans="1:5" x14ac:dyDescent="0.25">
      <c r="A60" s="10" t="str">
        <f t="shared" si="17"/>
        <v>2015</v>
      </c>
      <c r="B60" s="78">
        <f t="shared" si="18"/>
        <v>0.2614039119565168</v>
      </c>
      <c r="C60" s="78">
        <f t="shared" si="18"/>
        <v>0.30958576115909092</v>
      </c>
      <c r="D60" s="89">
        <f t="shared" si="18"/>
        <v>0.42901032688439228</v>
      </c>
      <c r="E60" s="35">
        <f t="shared" si="19"/>
        <v>1</v>
      </c>
    </row>
    <row r="61" spans="1:5" x14ac:dyDescent="0.25">
      <c r="A61" s="10" t="str">
        <f t="shared" si="17"/>
        <v>2016</v>
      </c>
      <c r="B61" s="78">
        <f t="shared" si="18"/>
        <v>0.32498438026188792</v>
      </c>
      <c r="C61" s="78">
        <f t="shared" si="18"/>
        <v>0.30233848754384984</v>
      </c>
      <c r="D61" s="89">
        <f t="shared" si="18"/>
        <v>0.37267713219426224</v>
      </c>
      <c r="E61" s="35">
        <f t="shared" si="19"/>
        <v>1</v>
      </c>
    </row>
    <row r="62" spans="1:5" x14ac:dyDescent="0.25">
      <c r="A62" s="10" t="str">
        <f t="shared" si="17"/>
        <v>2017</v>
      </c>
      <c r="B62" s="78">
        <f t="shared" si="18"/>
        <v>0.30342185219283907</v>
      </c>
      <c r="C62" s="78">
        <f t="shared" si="18"/>
        <v>0.33803299073999343</v>
      </c>
      <c r="D62" s="89">
        <f t="shared" si="18"/>
        <v>0.35854515706716755</v>
      </c>
      <c r="E62" s="35">
        <f t="shared" si="19"/>
        <v>1</v>
      </c>
    </row>
    <row r="63" spans="1:5" x14ac:dyDescent="0.25">
      <c r="A63" s="10" t="str">
        <f t="shared" si="17"/>
        <v>2018</v>
      </c>
      <c r="B63" s="78">
        <f t="shared" si="18"/>
        <v>0.26432969390655742</v>
      </c>
      <c r="C63" s="78">
        <f t="shared" si="18"/>
        <v>0.3557181563626487</v>
      </c>
      <c r="D63" s="89">
        <f t="shared" si="18"/>
        <v>0.37995214973079394</v>
      </c>
      <c r="E63" s="35">
        <f t="shared" si="19"/>
        <v>1</v>
      </c>
    </row>
    <row r="64" spans="1:5" x14ac:dyDescent="0.25">
      <c r="A64" s="10" t="str">
        <f t="shared" si="17"/>
        <v>2019</v>
      </c>
      <c r="B64" s="89">
        <f t="shared" si="18"/>
        <v>0.4417786317230904</v>
      </c>
      <c r="C64" s="78">
        <f t="shared" si="18"/>
        <v>0.27488918760208891</v>
      </c>
      <c r="D64" s="78">
        <f t="shared" si="18"/>
        <v>0.2833321806748208</v>
      </c>
      <c r="E64" s="35">
        <f t="shared" si="19"/>
        <v>1</v>
      </c>
    </row>
    <row r="65" spans="1:5" x14ac:dyDescent="0.25">
      <c r="A65" s="10" t="str">
        <f t="shared" si="17"/>
        <v>2020</v>
      </c>
      <c r="B65" s="89">
        <f t="shared" si="18"/>
        <v>0.41094208143307748</v>
      </c>
      <c r="C65" s="78">
        <f t="shared" si="18"/>
        <v>0.30124316833148967</v>
      </c>
      <c r="D65" s="78">
        <f t="shared" si="18"/>
        <v>0.28781475023543301</v>
      </c>
      <c r="E65" s="35">
        <f t="shared" si="19"/>
        <v>1</v>
      </c>
    </row>
    <row r="66" spans="1:5" x14ac:dyDescent="0.25">
      <c r="A66" s="10" t="str">
        <f t="shared" si="17"/>
        <v>2021</v>
      </c>
      <c r="B66" s="78">
        <f t="shared" si="18"/>
        <v>0.26188974946895627</v>
      </c>
      <c r="C66" s="89">
        <f t="shared" si="18"/>
        <v>0.39493957003527264</v>
      </c>
      <c r="D66" s="78">
        <f t="shared" si="18"/>
        <v>0.34317068049577099</v>
      </c>
      <c r="E66" s="35">
        <f>SUM(B66:D66)</f>
        <v>1</v>
      </c>
    </row>
    <row r="67" spans="1:5" x14ac:dyDescent="0.25">
      <c r="A67" s="10" t="str">
        <f t="shared" si="17"/>
        <v>2022</v>
      </c>
      <c r="B67" s="78">
        <f t="shared" si="18"/>
        <v>0.23328436522941171</v>
      </c>
      <c r="C67" s="89">
        <f t="shared" si="18"/>
        <v>0.40266654789183964</v>
      </c>
      <c r="D67" s="78">
        <f t="shared" si="18"/>
        <v>0.36404908687874871</v>
      </c>
      <c r="E67" s="35">
        <f>SUM(B67:D67)</f>
        <v>1</v>
      </c>
    </row>
    <row r="68" spans="1:5" x14ac:dyDescent="0.25">
      <c r="A68" s="10" t="str">
        <f t="shared" si="17"/>
        <v>2023</v>
      </c>
      <c r="B68" s="78">
        <f t="shared" si="18"/>
        <v>0.25423846429895569</v>
      </c>
      <c r="C68" s="89">
        <f t="shared" si="18"/>
        <v>0.40712553705719418</v>
      </c>
      <c r="D68" s="78">
        <f t="shared" si="18"/>
        <v>0.33863599864384997</v>
      </c>
      <c r="E68" s="35">
        <f>SUM(B68:D68)</f>
        <v>0.99999999999999989</v>
      </c>
    </row>
  </sheetData>
  <mergeCells count="3">
    <mergeCell ref="B15:D15"/>
    <mergeCell ref="B36:E36"/>
    <mergeCell ref="B53:E5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E68"/>
  <sheetViews>
    <sheetView tabSelected="1" topLeftCell="C25" zoomScaleNormal="100" workbookViewId="0">
      <selection activeCell="E30" sqref="E30"/>
    </sheetView>
  </sheetViews>
  <sheetFormatPr defaultColWidth="9" defaultRowHeight="13.2" x14ac:dyDescent="0.25"/>
  <cols>
    <col min="1" max="5" width="25.85546875" style="5" customWidth="1"/>
    <col min="6" max="16384" width="9" style="5"/>
  </cols>
  <sheetData>
    <row r="1" spans="1:4" x14ac:dyDescent="0.25">
      <c r="A1" s="15" t="s">
        <v>105</v>
      </c>
    </row>
    <row r="2" spans="1:4" x14ac:dyDescent="0.25">
      <c r="A2" s="2" t="s">
        <v>82</v>
      </c>
    </row>
    <row r="3" spans="1:4" x14ac:dyDescent="0.25">
      <c r="A3" s="24"/>
    </row>
    <row r="4" spans="1:4" x14ac:dyDescent="0.25">
      <c r="A4" s="6" t="s">
        <v>81</v>
      </c>
    </row>
    <row r="6" spans="1:4" ht="13.8" x14ac:dyDescent="0.3">
      <c r="A6" s="54" t="s">
        <v>100</v>
      </c>
      <c r="B6"/>
      <c r="C6"/>
      <c r="D6"/>
    </row>
    <row r="7" spans="1:4" ht="13.8" x14ac:dyDescent="0.3">
      <c r="A7" s="54" t="s">
        <v>14</v>
      </c>
      <c r="B7" s="56" t="s">
        <v>101</v>
      </c>
      <c r="C7"/>
      <c r="D7"/>
    </row>
    <row r="8" spans="1:4" ht="13.8" x14ac:dyDescent="0.3">
      <c r="A8" s="54" t="s">
        <v>15</v>
      </c>
      <c r="B8" s="54" t="s">
        <v>87</v>
      </c>
      <c r="C8"/>
      <c r="D8"/>
    </row>
    <row r="9" spans="1:4" ht="13.8" x14ac:dyDescent="0.3">
      <c r="A9"/>
      <c r="B9"/>
      <c r="C9"/>
      <c r="D9"/>
    </row>
    <row r="10" spans="1:4" ht="13.8" x14ac:dyDescent="0.3">
      <c r="A10" s="56" t="s">
        <v>16</v>
      </c>
      <c r="B10"/>
      <c r="C10" s="54" t="s">
        <v>17</v>
      </c>
      <c r="D10"/>
    </row>
    <row r="11" spans="1:4" ht="13.8" x14ac:dyDescent="0.3">
      <c r="A11" s="56" t="s">
        <v>18</v>
      </c>
      <c r="B11"/>
      <c r="C11" s="54" t="s">
        <v>19</v>
      </c>
      <c r="D11"/>
    </row>
    <row r="12" spans="1:4" ht="13.8" x14ac:dyDescent="0.3">
      <c r="A12" s="56" t="s">
        <v>20</v>
      </c>
      <c r="B12"/>
      <c r="C12" s="54" t="s">
        <v>21</v>
      </c>
      <c r="D12"/>
    </row>
    <row r="13" spans="1:4" ht="13.8" x14ac:dyDescent="0.3">
      <c r="A13" s="56" t="s">
        <v>22</v>
      </c>
      <c r="B13"/>
      <c r="C13" s="54" t="s">
        <v>23</v>
      </c>
      <c r="D13"/>
    </row>
    <row r="14" spans="1:4" ht="13.8" x14ac:dyDescent="0.3">
      <c r="A14"/>
      <c r="B14"/>
      <c r="C14"/>
      <c r="D14"/>
    </row>
    <row r="15" spans="1:4" x14ac:dyDescent="0.25">
      <c r="A15" s="57" t="s">
        <v>26</v>
      </c>
      <c r="B15" s="107" t="s">
        <v>27</v>
      </c>
      <c r="C15" s="107" t="s">
        <v>27</v>
      </c>
      <c r="D15" s="107" t="s">
        <v>27</v>
      </c>
    </row>
    <row r="16" spans="1:4" ht="24" x14ac:dyDescent="0.25">
      <c r="A16" s="57" t="s">
        <v>29</v>
      </c>
      <c r="B16" s="69" t="s">
        <v>102</v>
      </c>
      <c r="C16" s="58" t="s">
        <v>95</v>
      </c>
      <c r="D16" s="58" t="s">
        <v>96</v>
      </c>
    </row>
    <row r="17" spans="1:4" ht="13.8" x14ac:dyDescent="0.3">
      <c r="A17" s="59" t="s">
        <v>24</v>
      </c>
      <c r="B17" s="45" t="s">
        <v>30</v>
      </c>
      <c r="C17" s="45" t="s">
        <v>30</v>
      </c>
      <c r="D17" s="45" t="s">
        <v>30</v>
      </c>
    </row>
    <row r="18" spans="1:4" x14ac:dyDescent="0.25">
      <c r="A18" s="60" t="s">
        <v>54</v>
      </c>
      <c r="B18" s="61">
        <v>19271.2</v>
      </c>
      <c r="C18" s="61">
        <v>41804.5</v>
      </c>
      <c r="D18" s="61">
        <v>69628.5</v>
      </c>
    </row>
    <row r="19" spans="1:4" x14ac:dyDescent="0.25">
      <c r="A19" s="60" t="s">
        <v>55</v>
      </c>
      <c r="B19" s="62">
        <v>21516.6</v>
      </c>
      <c r="C19" s="62">
        <v>43038.400000000001</v>
      </c>
      <c r="D19" s="62">
        <v>76748.7</v>
      </c>
    </row>
    <row r="20" spans="1:4" x14ac:dyDescent="0.25">
      <c r="A20" s="60" t="s">
        <v>56</v>
      </c>
      <c r="B20" s="61">
        <v>25898.799999999999</v>
      </c>
      <c r="C20" s="61">
        <v>45832.7</v>
      </c>
      <c r="D20" s="61">
        <v>85709.8</v>
      </c>
    </row>
    <row r="21" spans="1:4" x14ac:dyDescent="0.25">
      <c r="A21" s="60" t="s">
        <v>57</v>
      </c>
      <c r="B21" s="62">
        <v>27806.5</v>
      </c>
      <c r="C21" s="62">
        <v>49474.1</v>
      </c>
      <c r="D21" s="62">
        <v>90186.6</v>
      </c>
    </row>
    <row r="22" spans="1:4" x14ac:dyDescent="0.25">
      <c r="A22" s="60" t="s">
        <v>58</v>
      </c>
      <c r="B22" s="61">
        <v>31493.9</v>
      </c>
      <c r="C22" s="61">
        <v>54808.1</v>
      </c>
      <c r="D22" s="61">
        <v>110206.9</v>
      </c>
    </row>
    <row r="23" spans="1:4" x14ac:dyDescent="0.25">
      <c r="A23" s="60" t="s">
        <v>59</v>
      </c>
      <c r="B23" s="62">
        <v>37510.300000000003</v>
      </c>
      <c r="C23" s="62">
        <v>58946.9</v>
      </c>
      <c r="D23" s="62">
        <v>124124.7</v>
      </c>
    </row>
    <row r="24" spans="1:4" x14ac:dyDescent="0.25">
      <c r="A24" s="60" t="s">
        <v>60</v>
      </c>
      <c r="B24" s="61">
        <v>40077.4</v>
      </c>
      <c r="C24" s="65">
        <v>66803</v>
      </c>
      <c r="D24" s="61">
        <v>125150.5</v>
      </c>
    </row>
    <row r="25" spans="1:4" x14ac:dyDescent="0.25">
      <c r="A25" s="60" t="s">
        <v>61</v>
      </c>
      <c r="B25" s="62">
        <v>45240.7</v>
      </c>
      <c r="C25" s="62">
        <v>83736.800000000003</v>
      </c>
      <c r="D25" s="62">
        <v>126815.6</v>
      </c>
    </row>
    <row r="26" spans="1:4" x14ac:dyDescent="0.25">
      <c r="A26" s="60" t="s">
        <v>62</v>
      </c>
      <c r="B26" s="61">
        <v>44659.8</v>
      </c>
      <c r="C26" s="61">
        <v>82941.600000000006</v>
      </c>
      <c r="D26" s="61">
        <v>125439.3</v>
      </c>
    </row>
    <row r="27" spans="1:4" x14ac:dyDescent="0.25">
      <c r="A27" s="60" t="s">
        <v>63</v>
      </c>
      <c r="B27" s="62">
        <v>49063.5</v>
      </c>
      <c r="C27" s="62">
        <v>89343.4</v>
      </c>
      <c r="D27" s="62">
        <v>127742.5</v>
      </c>
    </row>
    <row r="28" spans="1:4" x14ac:dyDescent="0.25">
      <c r="A28" s="60" t="s">
        <v>64</v>
      </c>
      <c r="B28" s="61">
        <v>56133.5</v>
      </c>
      <c r="C28" s="65">
        <v>88133</v>
      </c>
      <c r="D28" s="61">
        <v>120069.6</v>
      </c>
    </row>
    <row r="29" spans="1:4" x14ac:dyDescent="0.25">
      <c r="A29" s="60" t="s">
        <v>25</v>
      </c>
      <c r="B29" s="62">
        <v>48100.2</v>
      </c>
      <c r="C29" s="64">
        <v>100135</v>
      </c>
      <c r="D29" s="62">
        <v>127666.7</v>
      </c>
    </row>
    <row r="30" spans="1:4" x14ac:dyDescent="0.25">
      <c r="A30" s="60" t="s">
        <v>78</v>
      </c>
      <c r="B30" s="61">
        <v>54471.199999999997</v>
      </c>
      <c r="C30" s="61">
        <v>119394.4</v>
      </c>
      <c r="D30" s="61">
        <v>147298.20000000001</v>
      </c>
    </row>
    <row r="31" spans="1:4" x14ac:dyDescent="0.25">
      <c r="A31" s="60" t="s">
        <v>90</v>
      </c>
      <c r="B31" s="62">
        <v>59399.199999999997</v>
      </c>
      <c r="C31" s="62">
        <v>127325.8</v>
      </c>
      <c r="D31" s="62">
        <v>154324.1</v>
      </c>
    </row>
    <row r="33" spans="1:5" x14ac:dyDescent="0.25">
      <c r="A33" s="8" t="s">
        <v>31</v>
      </c>
    </row>
    <row r="34" spans="1:5" x14ac:dyDescent="0.25">
      <c r="A34" s="8" t="s">
        <v>32</v>
      </c>
      <c r="B34" s="7" t="s">
        <v>33</v>
      </c>
    </row>
    <row r="36" spans="1:5" ht="28.2" customHeight="1" x14ac:dyDescent="0.25">
      <c r="A36" s="17"/>
      <c r="B36" s="108" t="s">
        <v>65</v>
      </c>
      <c r="C36" s="108"/>
      <c r="D36" s="108"/>
      <c r="E36" s="108"/>
    </row>
    <row r="37" spans="1:5" ht="52.8" x14ac:dyDescent="0.25">
      <c r="A37" s="20"/>
      <c r="B37" s="67" t="s">
        <v>104</v>
      </c>
      <c r="C37" s="67" t="s">
        <v>103</v>
      </c>
      <c r="D37" s="67" t="s">
        <v>99</v>
      </c>
      <c r="E37" s="74" t="s">
        <v>72</v>
      </c>
    </row>
    <row r="38" spans="1:5" x14ac:dyDescent="0.25">
      <c r="A38" s="11" t="str">
        <f t="shared" ref="A38:A51" si="0">A18</f>
        <v>2010</v>
      </c>
      <c r="B38" s="21">
        <f t="shared" ref="B38" si="1">B18/1000</f>
        <v>19.2712</v>
      </c>
      <c r="C38" s="21">
        <f t="shared" ref="C38:D38" si="2">C18/1000</f>
        <v>41.804499999999997</v>
      </c>
      <c r="D38" s="21">
        <f t="shared" si="2"/>
        <v>69.628500000000003</v>
      </c>
      <c r="E38" s="18">
        <f>SUM(B38:D38)</f>
        <v>130.70420000000001</v>
      </c>
    </row>
    <row r="39" spans="1:5" x14ac:dyDescent="0.25">
      <c r="A39" s="11" t="str">
        <f t="shared" si="0"/>
        <v>2011</v>
      </c>
      <c r="B39" s="21">
        <f t="shared" ref="B39:D39" si="3">B19/1000</f>
        <v>21.516599999999997</v>
      </c>
      <c r="C39" s="21">
        <f t="shared" si="3"/>
        <v>43.038400000000003</v>
      </c>
      <c r="D39" s="21">
        <f t="shared" si="3"/>
        <v>76.748699999999999</v>
      </c>
      <c r="E39" s="18">
        <f t="shared" ref="E39:E51" si="4">SUM(B39:D39)</f>
        <v>141.30369999999999</v>
      </c>
    </row>
    <row r="40" spans="1:5" x14ac:dyDescent="0.25">
      <c r="A40" s="11" t="str">
        <f t="shared" si="0"/>
        <v>2012</v>
      </c>
      <c r="B40" s="21">
        <f t="shared" ref="B40:D40" si="5">B20/1000</f>
        <v>25.898799999999998</v>
      </c>
      <c r="C40" s="21">
        <f t="shared" si="5"/>
        <v>45.832699999999996</v>
      </c>
      <c r="D40" s="21">
        <f t="shared" si="5"/>
        <v>85.709800000000001</v>
      </c>
      <c r="E40" s="18">
        <f t="shared" si="4"/>
        <v>157.44130000000001</v>
      </c>
    </row>
    <row r="41" spans="1:5" x14ac:dyDescent="0.25">
      <c r="A41" s="11" t="str">
        <f t="shared" si="0"/>
        <v>2013</v>
      </c>
      <c r="B41" s="21">
        <f t="shared" ref="B41:D41" si="6">B21/1000</f>
        <v>27.8065</v>
      </c>
      <c r="C41" s="21">
        <f t="shared" si="6"/>
        <v>49.4741</v>
      </c>
      <c r="D41" s="21">
        <f t="shared" si="6"/>
        <v>90.186600000000013</v>
      </c>
      <c r="E41" s="18">
        <f t="shared" si="4"/>
        <v>167.46719999999999</v>
      </c>
    </row>
    <row r="42" spans="1:5" x14ac:dyDescent="0.25">
      <c r="A42" s="11" t="str">
        <f t="shared" si="0"/>
        <v>2014</v>
      </c>
      <c r="B42" s="21">
        <f t="shared" ref="B42:D42" si="7">B22/1000</f>
        <v>31.4939</v>
      </c>
      <c r="C42" s="21">
        <f t="shared" si="7"/>
        <v>54.808099999999996</v>
      </c>
      <c r="D42" s="21">
        <f t="shared" si="7"/>
        <v>110.20689999999999</v>
      </c>
      <c r="E42" s="18">
        <f t="shared" si="4"/>
        <v>196.50889999999998</v>
      </c>
    </row>
    <row r="43" spans="1:5" x14ac:dyDescent="0.25">
      <c r="A43" s="11" t="str">
        <f t="shared" si="0"/>
        <v>2015</v>
      </c>
      <c r="B43" s="21">
        <f t="shared" ref="B43:D43" si="8">B23/1000</f>
        <v>37.510300000000001</v>
      </c>
      <c r="C43" s="21">
        <f t="shared" si="8"/>
        <v>58.946899999999999</v>
      </c>
      <c r="D43" s="21">
        <f t="shared" si="8"/>
        <v>124.12469999999999</v>
      </c>
      <c r="E43" s="18">
        <f t="shared" si="4"/>
        <v>220.58189999999999</v>
      </c>
    </row>
    <row r="44" spans="1:5" x14ac:dyDescent="0.25">
      <c r="A44" s="11" t="str">
        <f t="shared" si="0"/>
        <v>2016</v>
      </c>
      <c r="B44" s="21">
        <f t="shared" ref="B44:D44" si="9">B24/1000</f>
        <v>40.077400000000004</v>
      </c>
      <c r="C44" s="21">
        <f t="shared" si="9"/>
        <v>66.802999999999997</v>
      </c>
      <c r="D44" s="21">
        <f t="shared" si="9"/>
        <v>125.15049999999999</v>
      </c>
      <c r="E44" s="18">
        <f t="shared" si="4"/>
        <v>232.0309</v>
      </c>
    </row>
    <row r="45" spans="1:5" x14ac:dyDescent="0.25">
      <c r="A45" s="11" t="str">
        <f t="shared" si="0"/>
        <v>2017</v>
      </c>
      <c r="B45" s="21">
        <f t="shared" ref="B45:D45" si="10">B25/1000</f>
        <v>45.240699999999997</v>
      </c>
      <c r="C45" s="21">
        <f t="shared" si="10"/>
        <v>83.736800000000002</v>
      </c>
      <c r="D45" s="21">
        <f t="shared" si="10"/>
        <v>126.8156</v>
      </c>
      <c r="E45" s="18">
        <f t="shared" si="4"/>
        <v>255.79309999999998</v>
      </c>
    </row>
    <row r="46" spans="1:5" x14ac:dyDescent="0.25">
      <c r="A46" s="11" t="str">
        <f t="shared" si="0"/>
        <v>2018</v>
      </c>
      <c r="B46" s="21">
        <f t="shared" ref="B46:D46" si="11">B26/1000</f>
        <v>44.659800000000004</v>
      </c>
      <c r="C46" s="21">
        <f t="shared" si="11"/>
        <v>82.941600000000008</v>
      </c>
      <c r="D46" s="21">
        <f t="shared" si="11"/>
        <v>125.4393</v>
      </c>
      <c r="E46" s="18">
        <f t="shared" si="4"/>
        <v>253.04070000000002</v>
      </c>
    </row>
    <row r="47" spans="1:5" x14ac:dyDescent="0.25">
      <c r="A47" s="11" t="str">
        <f t="shared" si="0"/>
        <v>2019</v>
      </c>
      <c r="B47" s="21">
        <f t="shared" ref="B47:D47" si="12">B27/1000</f>
        <v>49.063499999999998</v>
      </c>
      <c r="C47" s="21">
        <f t="shared" si="12"/>
        <v>89.343399999999988</v>
      </c>
      <c r="D47" s="21">
        <f t="shared" si="12"/>
        <v>127.74250000000001</v>
      </c>
      <c r="E47" s="18">
        <f t="shared" si="4"/>
        <v>266.14940000000001</v>
      </c>
    </row>
    <row r="48" spans="1:5" x14ac:dyDescent="0.25">
      <c r="A48" s="11" t="str">
        <f t="shared" si="0"/>
        <v>2020</v>
      </c>
      <c r="B48" s="21">
        <f t="shared" ref="B48:D48" si="13">B28/1000</f>
        <v>56.133499999999998</v>
      </c>
      <c r="C48" s="21">
        <f t="shared" si="13"/>
        <v>88.132999999999996</v>
      </c>
      <c r="D48" s="21">
        <f t="shared" si="13"/>
        <v>120.06960000000001</v>
      </c>
      <c r="E48" s="18">
        <f t="shared" si="4"/>
        <v>264.33609999999999</v>
      </c>
    </row>
    <row r="49" spans="1:5" x14ac:dyDescent="0.25">
      <c r="A49" s="11" t="str">
        <f t="shared" si="0"/>
        <v>2021</v>
      </c>
      <c r="B49" s="21">
        <f t="shared" ref="B49:D49" si="14">B29/1000</f>
        <v>48.100199999999994</v>
      </c>
      <c r="C49" s="21">
        <f t="shared" si="14"/>
        <v>100.13500000000001</v>
      </c>
      <c r="D49" s="21">
        <f t="shared" si="14"/>
        <v>127.66669999999999</v>
      </c>
      <c r="E49" s="18">
        <f t="shared" si="4"/>
        <v>275.90189999999996</v>
      </c>
    </row>
    <row r="50" spans="1:5" x14ac:dyDescent="0.25">
      <c r="A50" s="11" t="str">
        <f t="shared" si="0"/>
        <v>2022</v>
      </c>
      <c r="B50" s="21">
        <f t="shared" ref="B50:D50" si="15">B30/1000</f>
        <v>54.471199999999996</v>
      </c>
      <c r="C50" s="21">
        <f t="shared" si="15"/>
        <v>119.39439999999999</v>
      </c>
      <c r="D50" s="21">
        <f t="shared" si="15"/>
        <v>147.29820000000001</v>
      </c>
      <c r="E50" s="18">
        <f t="shared" si="4"/>
        <v>321.16379999999998</v>
      </c>
    </row>
    <row r="51" spans="1:5" x14ac:dyDescent="0.25">
      <c r="A51" s="11" t="str">
        <f t="shared" si="0"/>
        <v>2023</v>
      </c>
      <c r="B51" s="21">
        <f t="shared" ref="B51:D51" si="16">B31/1000</f>
        <v>59.3992</v>
      </c>
      <c r="C51" s="21">
        <f t="shared" si="16"/>
        <v>127.3258</v>
      </c>
      <c r="D51" s="21">
        <f t="shared" si="16"/>
        <v>154.32410000000002</v>
      </c>
      <c r="E51" s="18">
        <f t="shared" si="4"/>
        <v>341.04910000000001</v>
      </c>
    </row>
    <row r="53" spans="1:5" ht="28.2" customHeight="1" x14ac:dyDescent="0.25">
      <c r="A53" s="17"/>
      <c r="B53" s="108" t="s">
        <v>138</v>
      </c>
      <c r="C53" s="108"/>
      <c r="D53" s="108"/>
      <c r="E53" s="108"/>
    </row>
    <row r="54" spans="1:5" ht="52.8" x14ac:dyDescent="0.25">
      <c r="A54" s="20"/>
      <c r="B54" s="67" t="s">
        <v>104</v>
      </c>
      <c r="C54" s="67" t="s">
        <v>103</v>
      </c>
      <c r="D54" s="67" t="s">
        <v>99</v>
      </c>
      <c r="E54" s="76" t="s">
        <v>69</v>
      </c>
    </row>
    <row r="55" spans="1:5" x14ac:dyDescent="0.25">
      <c r="A55" s="10" t="str">
        <f t="shared" ref="A55:A68" si="17">A38</f>
        <v>2010</v>
      </c>
      <c r="B55" s="23">
        <f t="shared" ref="B55" si="18">B38/$E38</f>
        <v>0.14744132170198049</v>
      </c>
      <c r="C55" s="23">
        <f t="shared" ref="C55:D55" si="19">C38/$E38</f>
        <v>0.31984052540010183</v>
      </c>
      <c r="D55" s="92">
        <f t="shared" si="19"/>
        <v>0.53271815289791757</v>
      </c>
      <c r="E55" s="77">
        <f>SUM(B55:D55)</f>
        <v>0.99999999999999989</v>
      </c>
    </row>
    <row r="56" spans="1:5" x14ac:dyDescent="0.25">
      <c r="A56" s="10" t="str">
        <f t="shared" si="17"/>
        <v>2011</v>
      </c>
      <c r="B56" s="23">
        <f t="shared" ref="B56:D56" si="20">B39/$E39</f>
        <v>0.15227202118557404</v>
      </c>
      <c r="C56" s="23">
        <f t="shared" si="20"/>
        <v>0.30458084253986278</v>
      </c>
      <c r="D56" s="92">
        <f t="shared" si="20"/>
        <v>0.54314713627456324</v>
      </c>
      <c r="E56" s="77">
        <f t="shared" ref="E56:E66" si="21">SUM(B56:D56)</f>
        <v>1</v>
      </c>
    </row>
    <row r="57" spans="1:5" x14ac:dyDescent="0.25">
      <c r="A57" s="10" t="str">
        <f t="shared" si="17"/>
        <v>2012</v>
      </c>
      <c r="B57" s="23">
        <f t="shared" ref="B57:D57" si="22">B40/$E40</f>
        <v>0.16449813359010626</v>
      </c>
      <c r="C57" s="23">
        <f t="shared" si="22"/>
        <v>0.29110976598897487</v>
      </c>
      <c r="D57" s="92">
        <f t="shared" si="22"/>
        <v>0.54439210042091879</v>
      </c>
      <c r="E57" s="77">
        <f t="shared" si="21"/>
        <v>0.99999999999999989</v>
      </c>
    </row>
    <row r="58" spans="1:5" x14ac:dyDescent="0.25">
      <c r="A58" s="10" t="str">
        <f t="shared" si="17"/>
        <v>2013</v>
      </c>
      <c r="B58" s="23">
        <f t="shared" ref="B58:D58" si="23">B41/$E41</f>
        <v>0.16604146961315411</v>
      </c>
      <c r="C58" s="23">
        <f t="shared" si="23"/>
        <v>0.29542561170187359</v>
      </c>
      <c r="D58" s="92">
        <f t="shared" si="23"/>
        <v>0.53853291868497244</v>
      </c>
      <c r="E58" s="77">
        <f t="shared" si="21"/>
        <v>1</v>
      </c>
    </row>
    <row r="59" spans="1:5" x14ac:dyDescent="0.25">
      <c r="A59" s="10" t="str">
        <f t="shared" si="17"/>
        <v>2014</v>
      </c>
      <c r="B59" s="23">
        <f t="shared" ref="B59:D59" si="24">B42/$E42</f>
        <v>0.16026704134011235</v>
      </c>
      <c r="C59" s="23">
        <f t="shared" si="24"/>
        <v>0.27890899597931695</v>
      </c>
      <c r="D59" s="92">
        <f t="shared" si="24"/>
        <v>0.56082396268057066</v>
      </c>
      <c r="E59" s="77">
        <f t="shared" si="21"/>
        <v>1</v>
      </c>
    </row>
    <row r="60" spans="1:5" x14ac:dyDescent="0.25">
      <c r="A60" s="10" t="str">
        <f t="shared" si="17"/>
        <v>2015</v>
      </c>
      <c r="B60" s="23">
        <f t="shared" ref="B60:D60" si="25">B43/$E43</f>
        <v>0.17005157721463096</v>
      </c>
      <c r="C60" s="23">
        <f t="shared" si="25"/>
        <v>0.2672336216162795</v>
      </c>
      <c r="D60" s="92">
        <f t="shared" si="25"/>
        <v>0.56271480116908956</v>
      </c>
      <c r="E60" s="77">
        <f t="shared" si="21"/>
        <v>1</v>
      </c>
    </row>
    <row r="61" spans="1:5" x14ac:dyDescent="0.25">
      <c r="A61" s="10" t="str">
        <f t="shared" si="17"/>
        <v>2016</v>
      </c>
      <c r="B61" s="23">
        <f t="shared" ref="B61:D61" si="26">B44/$E44</f>
        <v>0.17272440868867037</v>
      </c>
      <c r="C61" s="23">
        <f t="shared" si="26"/>
        <v>0.28790561946706233</v>
      </c>
      <c r="D61" s="92">
        <f t="shared" si="26"/>
        <v>0.53936997184426727</v>
      </c>
      <c r="E61" s="77">
        <f t="shared" si="21"/>
        <v>1</v>
      </c>
    </row>
    <row r="62" spans="1:5" x14ac:dyDescent="0.25">
      <c r="A62" s="10" t="str">
        <f t="shared" si="17"/>
        <v>2017</v>
      </c>
      <c r="B62" s="23">
        <f t="shared" ref="B62:D62" si="27">B45/$E45</f>
        <v>0.17686442675740666</v>
      </c>
      <c r="C62" s="23">
        <f t="shared" si="27"/>
        <v>0.32736144954652807</v>
      </c>
      <c r="D62" s="92">
        <f t="shared" si="27"/>
        <v>0.49577412369606533</v>
      </c>
      <c r="E62" s="77">
        <f t="shared" si="21"/>
        <v>1</v>
      </c>
    </row>
    <row r="63" spans="1:5" x14ac:dyDescent="0.25">
      <c r="A63" s="10" t="str">
        <f t="shared" si="17"/>
        <v>2018</v>
      </c>
      <c r="B63" s="23">
        <f t="shared" ref="B63:D63" si="28">B46/$E46</f>
        <v>0.17649255633579894</v>
      </c>
      <c r="C63" s="23">
        <f t="shared" si="28"/>
        <v>0.32777968129237711</v>
      </c>
      <c r="D63" s="92">
        <f t="shared" si="28"/>
        <v>0.49572776237182398</v>
      </c>
      <c r="E63" s="77">
        <f t="shared" si="21"/>
        <v>1</v>
      </c>
    </row>
    <row r="64" spans="1:5" x14ac:dyDescent="0.25">
      <c r="A64" s="10" t="str">
        <f t="shared" si="17"/>
        <v>2019</v>
      </c>
      <c r="B64" s="23">
        <f t="shared" ref="B64:D64" si="29">B47/$E47</f>
        <v>0.18434570959017751</v>
      </c>
      <c r="C64" s="23">
        <f t="shared" si="29"/>
        <v>0.3356889025487188</v>
      </c>
      <c r="D64" s="92">
        <f t="shared" si="29"/>
        <v>0.4799653878611036</v>
      </c>
      <c r="E64" s="77">
        <f t="shared" si="21"/>
        <v>1</v>
      </c>
    </row>
    <row r="65" spans="1:5" x14ac:dyDescent="0.25">
      <c r="A65" s="10" t="str">
        <f t="shared" si="17"/>
        <v>2020</v>
      </c>
      <c r="B65" s="23">
        <f t="shared" ref="B65:D65" si="30">B48/$E48</f>
        <v>0.21235654153935085</v>
      </c>
      <c r="C65" s="23">
        <f t="shared" si="30"/>
        <v>0.33341265154475686</v>
      </c>
      <c r="D65" s="92">
        <f t="shared" si="30"/>
        <v>0.45423080691589235</v>
      </c>
      <c r="E65" s="77">
        <f t="shared" si="21"/>
        <v>1</v>
      </c>
    </row>
    <row r="66" spans="1:5" x14ac:dyDescent="0.25">
      <c r="A66" s="10" t="str">
        <f t="shared" si="17"/>
        <v>2021</v>
      </c>
      <c r="B66" s="23">
        <f t="shared" ref="B66:D66" si="31">B49/$E49</f>
        <v>0.17433805276440648</v>
      </c>
      <c r="C66" s="23">
        <f t="shared" si="31"/>
        <v>0.36293697143803655</v>
      </c>
      <c r="D66" s="92">
        <f t="shared" si="31"/>
        <v>0.46272497579755706</v>
      </c>
      <c r="E66" s="77">
        <f t="shared" si="21"/>
        <v>1</v>
      </c>
    </row>
    <row r="67" spans="1:5" x14ac:dyDescent="0.25">
      <c r="A67" s="10" t="str">
        <f t="shared" si="17"/>
        <v>2022</v>
      </c>
      <c r="B67" s="23">
        <f t="shared" ref="B67:D67" si="32">B50/$E50</f>
        <v>0.16960566539566413</v>
      </c>
      <c r="C67" s="23">
        <f t="shared" si="32"/>
        <v>0.37175547181843033</v>
      </c>
      <c r="D67" s="92">
        <f t="shared" si="32"/>
        <v>0.45863886278590554</v>
      </c>
      <c r="E67" s="77">
        <f t="shared" ref="E67" si="33">SUM(B67:D67)</f>
        <v>1</v>
      </c>
    </row>
    <row r="68" spans="1:5" x14ac:dyDescent="0.25">
      <c r="A68" s="10" t="str">
        <f t="shared" si="17"/>
        <v>2023</v>
      </c>
      <c r="B68" s="23">
        <f t="shared" ref="B68:D68" si="34">B51/$E51</f>
        <v>0.17416612446712218</v>
      </c>
      <c r="C68" s="23">
        <f t="shared" si="34"/>
        <v>0.37333568685564628</v>
      </c>
      <c r="D68" s="92">
        <f t="shared" si="34"/>
        <v>0.45249818867723157</v>
      </c>
      <c r="E68" s="77">
        <f t="shared" ref="E68" si="35">SUM(B68:D68)</f>
        <v>1</v>
      </c>
    </row>
  </sheetData>
  <mergeCells count="3">
    <mergeCell ref="B15:D15"/>
    <mergeCell ref="B36:E36"/>
    <mergeCell ref="B53:E5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O54"/>
  <sheetViews>
    <sheetView zoomScale="75" zoomScaleNormal="75" workbookViewId="0">
      <selection activeCell="G32" sqref="G32"/>
    </sheetView>
  </sheetViews>
  <sheetFormatPr defaultColWidth="9" defaultRowHeight="13.2" x14ac:dyDescent="0.25"/>
  <cols>
    <col min="1" max="1" width="38.42578125" style="5" customWidth="1"/>
    <col min="2" max="2" width="25.5703125" style="5" customWidth="1"/>
    <col min="3" max="3" width="11.42578125" style="5"/>
    <col min="4" max="7" width="18.5703125" style="5" customWidth="1"/>
    <col min="8" max="8" width="9" style="5"/>
    <col min="9" max="9" width="38.42578125" style="5" customWidth="1"/>
    <col min="10" max="10" width="30.5703125" style="5" customWidth="1"/>
    <col min="11" max="11" width="11.42578125" style="5"/>
    <col min="12" max="12" width="19.85546875" style="5" customWidth="1"/>
    <col min="13" max="13" width="16.42578125" style="5" customWidth="1"/>
    <col min="14" max="16" width="17.85546875" style="5" customWidth="1"/>
    <col min="17" max="16384" width="9" style="5"/>
  </cols>
  <sheetData>
    <row r="1" spans="1:13" x14ac:dyDescent="0.25">
      <c r="A1" s="25" t="s">
        <v>106</v>
      </c>
    </row>
    <row r="2" spans="1:13" x14ac:dyDescent="0.25">
      <c r="A2" s="1" t="s">
        <v>66</v>
      </c>
    </row>
    <row r="3" spans="1:13" x14ac:dyDescent="0.25">
      <c r="A3" s="1" t="s">
        <v>67</v>
      </c>
    </row>
    <row r="4" spans="1:13" x14ac:dyDescent="0.25">
      <c r="A4" s="1" t="s">
        <v>79</v>
      </c>
    </row>
    <row r="5" spans="1:13" x14ac:dyDescent="0.25">
      <c r="A5" s="6" t="s">
        <v>81</v>
      </c>
    </row>
    <row r="7" spans="1:13" ht="13.8" x14ac:dyDescent="0.3">
      <c r="A7" s="54" t="s">
        <v>107</v>
      </c>
      <c r="B7"/>
      <c r="C7"/>
      <c r="I7" s="54" t="s">
        <v>109</v>
      </c>
      <c r="J7"/>
      <c r="K7"/>
    </row>
    <row r="8" spans="1:13" ht="13.8" x14ac:dyDescent="0.3">
      <c r="A8" s="54" t="s">
        <v>14</v>
      </c>
      <c r="B8" s="56" t="s">
        <v>108</v>
      </c>
      <c r="C8"/>
      <c r="I8" s="54" t="s">
        <v>14</v>
      </c>
      <c r="J8" s="56" t="s">
        <v>110</v>
      </c>
      <c r="K8"/>
    </row>
    <row r="9" spans="1:13" ht="13.8" x14ac:dyDescent="0.3">
      <c r="A9" s="54" t="s">
        <v>15</v>
      </c>
      <c r="B9" s="54" t="s">
        <v>87</v>
      </c>
      <c r="C9"/>
      <c r="I9" s="54" t="s">
        <v>15</v>
      </c>
      <c r="J9" s="54" t="s">
        <v>87</v>
      </c>
      <c r="K9"/>
    </row>
    <row r="10" spans="1:13" ht="13.8" x14ac:dyDescent="0.3">
      <c r="A10"/>
      <c r="B10"/>
      <c r="C10"/>
      <c r="I10"/>
      <c r="J10"/>
      <c r="K10"/>
    </row>
    <row r="11" spans="1:13" ht="13.8" x14ac:dyDescent="0.3">
      <c r="A11" s="56" t="s">
        <v>16</v>
      </c>
      <c r="B11"/>
      <c r="C11" s="54" t="s">
        <v>17</v>
      </c>
      <c r="D11" s="7"/>
      <c r="I11" s="56" t="s">
        <v>16</v>
      </c>
      <c r="J11"/>
      <c r="K11" s="54" t="s">
        <v>17</v>
      </c>
      <c r="L11" s="7"/>
      <c r="M11" s="7"/>
    </row>
    <row r="12" spans="1:13" ht="13.8" x14ac:dyDescent="0.3">
      <c r="A12" s="56" t="s">
        <v>18</v>
      </c>
      <c r="B12"/>
      <c r="C12" s="54" t="s">
        <v>19</v>
      </c>
      <c r="D12" s="7"/>
      <c r="I12" s="56" t="s">
        <v>18</v>
      </c>
      <c r="J12"/>
      <c r="K12" s="54" t="s">
        <v>19</v>
      </c>
      <c r="L12" s="7"/>
      <c r="M12" s="7"/>
    </row>
    <row r="13" spans="1:13" ht="13.8" x14ac:dyDescent="0.3">
      <c r="A13" s="56" t="s">
        <v>34</v>
      </c>
      <c r="B13"/>
      <c r="C13" s="70" t="s">
        <v>27</v>
      </c>
      <c r="D13" s="26"/>
      <c r="I13" s="56" t="s">
        <v>34</v>
      </c>
      <c r="J13"/>
      <c r="K13" s="70" t="s">
        <v>28</v>
      </c>
      <c r="L13" s="26"/>
      <c r="M13" s="26"/>
    </row>
    <row r="14" spans="1:13" ht="13.8" x14ac:dyDescent="0.3">
      <c r="A14" s="56" t="s">
        <v>22</v>
      </c>
      <c r="B14"/>
      <c r="C14" s="54" t="s">
        <v>23</v>
      </c>
      <c r="D14" s="7"/>
      <c r="I14" s="56" t="s">
        <v>22</v>
      </c>
      <c r="J14"/>
      <c r="K14" s="54" t="s">
        <v>23</v>
      </c>
      <c r="L14" s="7"/>
      <c r="M14" s="7"/>
    </row>
    <row r="15" spans="1:13" ht="13.8" x14ac:dyDescent="0.3">
      <c r="A15"/>
      <c r="B15"/>
      <c r="C15"/>
      <c r="I15"/>
      <c r="J15"/>
      <c r="K15"/>
    </row>
    <row r="16" spans="1:13" ht="13.8" x14ac:dyDescent="0.3">
      <c r="A16" s="57" t="s">
        <v>24</v>
      </c>
      <c r="B16" s="66" t="s">
        <v>90</v>
      </c>
      <c r="C16"/>
      <c r="D16" s="19"/>
      <c r="E16" s="19" t="s">
        <v>71</v>
      </c>
      <c r="I16" s="57" t="s">
        <v>24</v>
      </c>
      <c r="J16" s="66" t="s">
        <v>90</v>
      </c>
      <c r="K16"/>
      <c r="L16" s="19"/>
      <c r="M16" s="19" t="s">
        <v>70</v>
      </c>
    </row>
    <row r="17" spans="1:15" ht="13.8" x14ac:dyDescent="0.3">
      <c r="A17" s="57" t="s">
        <v>29</v>
      </c>
      <c r="B17" s="58" t="s">
        <v>89</v>
      </c>
      <c r="C17"/>
      <c r="D17" s="93" t="s">
        <v>74</v>
      </c>
      <c r="E17" s="93">
        <f>B19</f>
        <v>341051.1</v>
      </c>
      <c r="I17" s="57" t="s">
        <v>29</v>
      </c>
      <c r="J17" s="58" t="s">
        <v>89</v>
      </c>
      <c r="K17"/>
      <c r="L17" s="93" t="s">
        <v>74</v>
      </c>
      <c r="M17" s="93">
        <f>J19</f>
        <v>403496.2</v>
      </c>
    </row>
    <row r="18" spans="1:15" ht="13.8" x14ac:dyDescent="0.3">
      <c r="A18" s="59" t="s">
        <v>35</v>
      </c>
      <c r="B18" s="45" t="s">
        <v>30</v>
      </c>
      <c r="C18"/>
      <c r="D18" s="27" t="s">
        <v>73</v>
      </c>
      <c r="E18" s="27">
        <f>SUM(B20:B29)</f>
        <v>258084.60000000003</v>
      </c>
      <c r="I18" s="59" t="s">
        <v>35</v>
      </c>
      <c r="J18" s="45" t="s">
        <v>30</v>
      </c>
      <c r="K18"/>
      <c r="L18" s="27" t="s">
        <v>73</v>
      </c>
      <c r="M18" s="27">
        <f>SUM(J20:J29)</f>
        <v>311211.10000000003</v>
      </c>
    </row>
    <row r="19" spans="1:15" ht="13.8" x14ac:dyDescent="0.3">
      <c r="A19" s="60" t="s">
        <v>21</v>
      </c>
      <c r="B19" s="61">
        <v>341051.1</v>
      </c>
      <c r="C19"/>
      <c r="D19" s="28" t="s">
        <v>75</v>
      </c>
      <c r="E19" s="29">
        <f>E17-E18</f>
        <v>82966.499999999942</v>
      </c>
      <c r="F19" s="30"/>
      <c r="G19" s="85" t="s">
        <v>66</v>
      </c>
      <c r="I19" s="60" t="s">
        <v>21</v>
      </c>
      <c r="J19" s="101">
        <v>403496.2</v>
      </c>
      <c r="K19"/>
      <c r="L19" s="28" t="s">
        <v>75</v>
      </c>
      <c r="M19" s="29">
        <f>M17-M18</f>
        <v>92285.099999999977</v>
      </c>
      <c r="N19" s="30"/>
      <c r="O19" s="85" t="s">
        <v>67</v>
      </c>
    </row>
    <row r="20" spans="1:15" ht="13.8" x14ac:dyDescent="0.3">
      <c r="A20" s="60" t="s">
        <v>1</v>
      </c>
      <c r="B20" s="62">
        <v>92738.3</v>
      </c>
      <c r="C20"/>
      <c r="F20" s="30" t="str">
        <f t="shared" ref="F20:F29" si="0">A20</f>
        <v>United States</v>
      </c>
      <c r="G20" s="31">
        <f>B20/B19</f>
        <v>0.27191907605634469</v>
      </c>
      <c r="I20" s="60" t="s">
        <v>1</v>
      </c>
      <c r="J20" s="102">
        <v>133898.20000000001</v>
      </c>
      <c r="K20"/>
      <c r="N20" s="30" t="str">
        <f t="shared" ref="N20:N29" si="1">I20</f>
        <v>United States</v>
      </c>
      <c r="O20" s="31">
        <f>J20/J19</f>
        <v>0.33184500870144507</v>
      </c>
    </row>
    <row r="21" spans="1:15" ht="13.8" x14ac:dyDescent="0.3">
      <c r="A21" s="60" t="s">
        <v>0</v>
      </c>
      <c r="B21" s="61">
        <v>69257.899999999994</v>
      </c>
      <c r="C21"/>
      <c r="F21" s="30" t="str">
        <f t="shared" si="0"/>
        <v>United Kingdom</v>
      </c>
      <c r="G21" s="31">
        <f>B21/B19</f>
        <v>0.20307191502974187</v>
      </c>
      <c r="I21" s="60" t="s">
        <v>0</v>
      </c>
      <c r="J21" s="101">
        <v>87272.4</v>
      </c>
      <c r="K21"/>
      <c r="N21" s="30" t="str">
        <f t="shared" si="1"/>
        <v>United Kingdom</v>
      </c>
      <c r="O21" s="31">
        <f>J21/J19</f>
        <v>0.21629051277310665</v>
      </c>
    </row>
    <row r="22" spans="1:15" ht="13.8" x14ac:dyDescent="0.3">
      <c r="A22" s="60" t="s">
        <v>2</v>
      </c>
      <c r="B22" s="62">
        <v>43855.4</v>
      </c>
      <c r="C22"/>
      <c r="F22" s="30" t="str">
        <f t="shared" si="0"/>
        <v>Switzerland</v>
      </c>
      <c r="G22" s="31">
        <f>B22/B19</f>
        <v>0.12858894165712997</v>
      </c>
      <c r="I22" s="60" t="s">
        <v>2</v>
      </c>
      <c r="J22" s="102">
        <v>26011.9</v>
      </c>
      <c r="K22"/>
      <c r="N22" s="30" t="str">
        <f t="shared" si="1"/>
        <v>Switzerland</v>
      </c>
      <c r="O22" s="31">
        <f>J22/J19</f>
        <v>6.4466282458174332E-2</v>
      </c>
    </row>
    <row r="23" spans="1:15" ht="13.8" x14ac:dyDescent="0.3">
      <c r="A23" s="46" t="s">
        <v>80</v>
      </c>
      <c r="B23" s="61">
        <v>13271.7</v>
      </c>
      <c r="C23"/>
      <c r="F23" s="32" t="str">
        <f t="shared" si="0"/>
        <v>China(*)</v>
      </c>
      <c r="G23" s="33">
        <f>B23/B19</f>
        <v>3.8914109938364083E-2</v>
      </c>
      <c r="I23" s="60" t="s">
        <v>6</v>
      </c>
      <c r="J23" s="101">
        <v>15769.8</v>
      </c>
      <c r="K23"/>
      <c r="N23" s="32" t="str">
        <f t="shared" si="1"/>
        <v>India</v>
      </c>
      <c r="O23" s="33">
        <f>J23/J19</f>
        <v>3.9082895947966795E-2</v>
      </c>
    </row>
    <row r="24" spans="1:15" ht="13.8" x14ac:dyDescent="0.3">
      <c r="A24" s="60" t="s">
        <v>7</v>
      </c>
      <c r="B24" s="62">
        <v>9781.1</v>
      </c>
      <c r="C24"/>
      <c r="F24" s="32" t="str">
        <f t="shared" si="0"/>
        <v>Singapore</v>
      </c>
      <c r="G24" s="33">
        <f>B24/B19</f>
        <v>2.867928002577913E-2</v>
      </c>
      <c r="I24" s="46" t="s">
        <v>80</v>
      </c>
      <c r="J24" s="102">
        <v>14992.7</v>
      </c>
      <c r="K24"/>
      <c r="N24" s="32" t="str">
        <f t="shared" si="1"/>
        <v>China(*)</v>
      </c>
      <c r="O24" s="33">
        <f>J24/J19</f>
        <v>3.7156979421367538E-2</v>
      </c>
    </row>
    <row r="25" spans="1:15" ht="13.8" x14ac:dyDescent="0.3">
      <c r="A25" s="60" t="s">
        <v>3</v>
      </c>
      <c r="B25" s="61">
        <v>7484.4</v>
      </c>
      <c r="C25"/>
      <c r="F25" s="32" t="str">
        <f t="shared" si="0"/>
        <v>Japan</v>
      </c>
      <c r="G25" s="33">
        <f>B25/B19</f>
        <v>2.1945098549748118E-2</v>
      </c>
      <c r="I25" s="60" t="s">
        <v>7</v>
      </c>
      <c r="J25" s="101">
        <v>10491.9</v>
      </c>
      <c r="K25"/>
      <c r="N25" s="32" t="str">
        <f t="shared" si="1"/>
        <v>Singapore</v>
      </c>
      <c r="O25" s="33">
        <f>J25/J19</f>
        <v>2.6002475364080256E-2</v>
      </c>
    </row>
    <row r="26" spans="1:15" ht="13.8" x14ac:dyDescent="0.3">
      <c r="A26" s="60" t="s">
        <v>5</v>
      </c>
      <c r="B26" s="62">
        <v>6995.5</v>
      </c>
      <c r="C26"/>
      <c r="F26" s="32" t="str">
        <f t="shared" si="0"/>
        <v>Norway</v>
      </c>
      <c r="G26" s="33">
        <f>B26/B19</f>
        <v>2.0511589025808744E-2</v>
      </c>
      <c r="I26" s="60" t="s">
        <v>9</v>
      </c>
      <c r="J26" s="102">
        <v>7199</v>
      </c>
      <c r="K26"/>
      <c r="N26" s="32" t="str">
        <f t="shared" si="1"/>
        <v>Canada</v>
      </c>
      <c r="O26" s="33">
        <f>J26/J19</f>
        <v>1.7841555880823659E-2</v>
      </c>
    </row>
    <row r="27" spans="1:15" ht="13.8" x14ac:dyDescent="0.3">
      <c r="A27" s="60" t="s">
        <v>9</v>
      </c>
      <c r="B27" s="61">
        <v>5288.7</v>
      </c>
      <c r="C27"/>
      <c r="F27" s="32" t="str">
        <f t="shared" si="0"/>
        <v>Canada</v>
      </c>
      <c r="G27" s="33">
        <f>B27/B19</f>
        <v>1.5507060378928555E-2</v>
      </c>
      <c r="I27" s="60" t="s">
        <v>3</v>
      </c>
      <c r="J27" s="101">
        <v>6100.2</v>
      </c>
      <c r="K27"/>
      <c r="N27" s="32" t="str">
        <f t="shared" si="1"/>
        <v>Japan</v>
      </c>
      <c r="O27" s="33">
        <f>J27/J19</f>
        <v>1.5118357991971174E-2</v>
      </c>
    </row>
    <row r="28" spans="1:15" ht="13.8" x14ac:dyDescent="0.3">
      <c r="A28" s="60" t="s">
        <v>6</v>
      </c>
      <c r="B28" s="62">
        <v>4959.2</v>
      </c>
      <c r="C28"/>
      <c r="F28" s="32" t="str">
        <f t="shared" si="0"/>
        <v>India</v>
      </c>
      <c r="G28" s="33">
        <f>B28/B19</f>
        <v>1.4540929497075365E-2</v>
      </c>
      <c r="I28" s="60" t="s">
        <v>38</v>
      </c>
      <c r="J28" s="102">
        <v>4758.2</v>
      </c>
      <c r="K28"/>
      <c r="N28" s="32" t="str">
        <f t="shared" si="1"/>
        <v>Hong Kong</v>
      </c>
      <c r="O28" s="33">
        <f>J28/J19</f>
        <v>1.1792428280613299E-2</v>
      </c>
    </row>
    <row r="29" spans="1:15" ht="13.8" x14ac:dyDescent="0.3">
      <c r="A29" s="60" t="s">
        <v>8</v>
      </c>
      <c r="B29" s="61">
        <v>4452.3999999999996</v>
      </c>
      <c r="C29"/>
      <c r="F29" s="32" t="str">
        <f t="shared" si="0"/>
        <v>Mexico</v>
      </c>
      <c r="G29" s="33">
        <f>B29/B19</f>
        <v>1.305493516953911E-2</v>
      </c>
      <c r="I29" s="60" t="s">
        <v>5</v>
      </c>
      <c r="J29" s="101">
        <v>4716.8</v>
      </c>
      <c r="K29"/>
      <c r="N29" s="32" t="str">
        <f t="shared" si="1"/>
        <v>Norway</v>
      </c>
      <c r="O29" s="33">
        <f>J29/J19</f>
        <v>1.168982508385457E-2</v>
      </c>
    </row>
    <row r="30" spans="1:15" ht="13.8" x14ac:dyDescent="0.3">
      <c r="A30" s="60" t="s">
        <v>10</v>
      </c>
      <c r="B30" s="62">
        <v>3941.3</v>
      </c>
      <c r="C30"/>
      <c r="F30" s="34" t="s">
        <v>76</v>
      </c>
      <c r="G30" s="33">
        <f>E19/B19</f>
        <v>0.24326706467154027</v>
      </c>
      <c r="I30" s="60" t="s">
        <v>10</v>
      </c>
      <c r="J30" s="102">
        <v>4389.8</v>
      </c>
      <c r="K30"/>
      <c r="N30" s="34" t="s">
        <v>76</v>
      </c>
      <c r="O30" s="33">
        <f>M19/J19</f>
        <v>0.22871367809659662</v>
      </c>
    </row>
    <row r="31" spans="1:15" ht="13.8" x14ac:dyDescent="0.3">
      <c r="A31" s="60" t="s">
        <v>4</v>
      </c>
      <c r="B31" s="61">
        <v>3924.3</v>
      </c>
      <c r="C31"/>
      <c r="F31" s="22" t="s">
        <v>77</v>
      </c>
      <c r="G31" s="35">
        <f>SUM(G20:G30)</f>
        <v>1</v>
      </c>
      <c r="I31" s="60" t="s">
        <v>37</v>
      </c>
      <c r="J31" s="101">
        <v>3256.2</v>
      </c>
      <c r="K31"/>
      <c r="N31" s="22" t="s">
        <v>77</v>
      </c>
      <c r="O31" s="35">
        <f>SUM(O20:O30)</f>
        <v>0.99999999999999989</v>
      </c>
    </row>
    <row r="32" spans="1:15" ht="13.8" x14ac:dyDescent="0.3">
      <c r="A32" s="60" t="s">
        <v>38</v>
      </c>
      <c r="B32" s="62">
        <v>3505.9</v>
      </c>
      <c r="C32"/>
      <c r="I32" s="60" t="s">
        <v>8</v>
      </c>
      <c r="J32" s="102">
        <v>2656.7</v>
      </c>
      <c r="K32"/>
    </row>
    <row r="33" spans="1:11" ht="13.8" x14ac:dyDescent="0.3">
      <c r="A33" s="60" t="s">
        <v>37</v>
      </c>
      <c r="B33" s="61">
        <v>3324.6</v>
      </c>
      <c r="C33"/>
      <c r="I33" s="60" t="s">
        <v>4</v>
      </c>
      <c r="J33" s="101">
        <v>2643.2</v>
      </c>
      <c r="K33"/>
    </row>
    <row r="34" spans="1:11" ht="13.8" x14ac:dyDescent="0.3">
      <c r="A34" s="60" t="s">
        <v>39</v>
      </c>
      <c r="B34" s="64">
        <v>2888</v>
      </c>
      <c r="C34"/>
      <c r="I34" s="60" t="s">
        <v>39</v>
      </c>
      <c r="J34" s="102">
        <v>2089.6999999999998</v>
      </c>
      <c r="K34"/>
    </row>
    <row r="35" spans="1:11" ht="13.8" x14ac:dyDescent="0.3">
      <c r="A35" s="60" t="s">
        <v>36</v>
      </c>
      <c r="B35" s="61">
        <v>2512.6999999999998</v>
      </c>
      <c r="C35"/>
      <c r="I35" s="60" t="s">
        <v>36</v>
      </c>
      <c r="J35" s="101">
        <v>1582.7</v>
      </c>
      <c r="K35"/>
    </row>
    <row r="36" spans="1:11" ht="13.8" x14ac:dyDescent="0.3">
      <c r="A36" s="60" t="s">
        <v>11</v>
      </c>
      <c r="B36" s="62">
        <v>1611.1</v>
      </c>
      <c r="C36"/>
      <c r="I36" s="60" t="s">
        <v>40</v>
      </c>
      <c r="J36" s="102">
        <v>1561</v>
      </c>
      <c r="K36"/>
    </row>
    <row r="37" spans="1:11" ht="13.8" x14ac:dyDescent="0.3">
      <c r="A37" s="60" t="s">
        <v>43</v>
      </c>
      <c r="B37" s="61">
        <v>1602.7</v>
      </c>
      <c r="C37"/>
      <c r="I37" s="60" t="s">
        <v>13</v>
      </c>
      <c r="J37" s="101">
        <v>1469.6</v>
      </c>
      <c r="K37"/>
    </row>
    <row r="38" spans="1:11" ht="13.8" x14ac:dyDescent="0.3">
      <c r="A38" s="60" t="s">
        <v>41</v>
      </c>
      <c r="B38" s="62">
        <v>1577.8</v>
      </c>
      <c r="C38"/>
      <c r="I38" s="60" t="s">
        <v>41</v>
      </c>
      <c r="J38" s="102">
        <v>1328.8</v>
      </c>
      <c r="K38"/>
    </row>
    <row r="39" spans="1:11" ht="13.8" x14ac:dyDescent="0.3">
      <c r="A39" s="60" t="s">
        <v>40</v>
      </c>
      <c r="B39" s="65">
        <v>1571</v>
      </c>
      <c r="C39"/>
      <c r="I39" s="60" t="s">
        <v>47</v>
      </c>
      <c r="J39" s="101">
        <v>1194.5</v>
      </c>
      <c r="K39"/>
    </row>
    <row r="40" spans="1:11" ht="13.8" x14ac:dyDescent="0.3">
      <c r="A40" s="60" t="s">
        <v>13</v>
      </c>
      <c r="B40" s="62">
        <v>1413.9</v>
      </c>
      <c r="C40"/>
      <c r="I40" s="60" t="s">
        <v>12</v>
      </c>
      <c r="J40" s="102">
        <v>1146.7</v>
      </c>
      <c r="K40"/>
    </row>
    <row r="41" spans="1:11" ht="13.8" x14ac:dyDescent="0.3">
      <c r="A41" s="60" t="s">
        <v>12</v>
      </c>
      <c r="B41" s="61">
        <v>1309.9000000000001</v>
      </c>
      <c r="C41"/>
      <c r="I41" s="60" t="s">
        <v>44</v>
      </c>
      <c r="J41" s="101">
        <v>1081</v>
      </c>
      <c r="K41"/>
    </row>
    <row r="42" spans="1:11" ht="13.8" x14ac:dyDescent="0.3">
      <c r="A42" s="60" t="s">
        <v>44</v>
      </c>
      <c r="B42" s="64">
        <v>1252</v>
      </c>
      <c r="C42"/>
      <c r="I42" s="60" t="s">
        <v>46</v>
      </c>
      <c r="J42" s="102">
        <v>1067.9000000000001</v>
      </c>
      <c r="K42"/>
    </row>
    <row r="43" spans="1:11" ht="13.8" x14ac:dyDescent="0.3">
      <c r="A43" s="60" t="s">
        <v>42</v>
      </c>
      <c r="B43" s="61">
        <v>1051.3</v>
      </c>
      <c r="C43"/>
      <c r="I43" s="60" t="s">
        <v>43</v>
      </c>
      <c r="J43" s="101">
        <v>830.5</v>
      </c>
      <c r="K43"/>
    </row>
    <row r="44" spans="1:11" ht="13.8" x14ac:dyDescent="0.3">
      <c r="A44" s="60" t="s">
        <v>46</v>
      </c>
      <c r="B44" s="62">
        <v>973.3</v>
      </c>
      <c r="C44"/>
      <c r="I44" s="60" t="s">
        <v>42</v>
      </c>
      <c r="J44" s="102">
        <v>480.2</v>
      </c>
      <c r="K44"/>
    </row>
    <row r="45" spans="1:11" ht="13.8" x14ac:dyDescent="0.3">
      <c r="A45" s="60" t="s">
        <v>47</v>
      </c>
      <c r="B45" s="61">
        <v>848.4</v>
      </c>
      <c r="C45"/>
      <c r="I45" s="60" t="s">
        <v>50</v>
      </c>
      <c r="J45" s="101">
        <v>421.1</v>
      </c>
      <c r="K45"/>
    </row>
    <row r="46" spans="1:11" ht="13.8" x14ac:dyDescent="0.3">
      <c r="A46" s="60" t="s">
        <v>45</v>
      </c>
      <c r="B46" s="62">
        <v>762.8</v>
      </c>
      <c r="C46"/>
      <c r="I46" s="60" t="s">
        <v>11</v>
      </c>
      <c r="J46" s="102">
        <v>374</v>
      </c>
      <c r="K46"/>
    </row>
    <row r="47" spans="1:11" ht="13.8" x14ac:dyDescent="0.3">
      <c r="A47" s="60" t="s">
        <v>49</v>
      </c>
      <c r="B47" s="61">
        <v>534.70000000000005</v>
      </c>
      <c r="C47"/>
      <c r="I47" s="60" t="s">
        <v>48</v>
      </c>
      <c r="J47" s="101">
        <v>347.1</v>
      </c>
      <c r="K47"/>
    </row>
    <row r="48" spans="1:11" ht="13.8" x14ac:dyDescent="0.3">
      <c r="A48" s="60" t="s">
        <v>48</v>
      </c>
      <c r="B48" s="62">
        <v>437.9</v>
      </c>
      <c r="C48"/>
      <c r="I48" s="60" t="s">
        <v>45</v>
      </c>
      <c r="J48" s="102">
        <v>265.3</v>
      </c>
      <c r="K48"/>
    </row>
    <row r="49" spans="1:11" ht="13.8" x14ac:dyDescent="0.3">
      <c r="A49" s="60" t="s">
        <v>51</v>
      </c>
      <c r="B49" s="61">
        <v>314.89999999999998</v>
      </c>
      <c r="C49"/>
      <c r="I49" s="60" t="s">
        <v>49</v>
      </c>
      <c r="J49" s="101">
        <v>197.3</v>
      </c>
      <c r="K49"/>
    </row>
    <row r="50" spans="1:11" ht="13.8" x14ac:dyDescent="0.3">
      <c r="A50" s="60" t="s">
        <v>50</v>
      </c>
      <c r="B50" s="62">
        <v>208.5</v>
      </c>
      <c r="C50"/>
      <c r="I50" s="60" t="s">
        <v>51</v>
      </c>
      <c r="J50" s="102">
        <v>146.5</v>
      </c>
      <c r="K50"/>
    </row>
    <row r="51" spans="1:11" ht="13.8" x14ac:dyDescent="0.3">
      <c r="A51" s="60" t="s">
        <v>52</v>
      </c>
      <c r="B51" s="61">
        <v>86.9</v>
      </c>
      <c r="C51"/>
      <c r="I51" s="60" t="s">
        <v>52</v>
      </c>
      <c r="J51" s="101">
        <v>41.3</v>
      </c>
      <c r="K51"/>
    </row>
    <row r="53" spans="1:11" x14ac:dyDescent="0.25">
      <c r="A53" s="8" t="s">
        <v>31</v>
      </c>
      <c r="I53" s="8" t="s">
        <v>31</v>
      </c>
    </row>
    <row r="54" spans="1:11" x14ac:dyDescent="0.25">
      <c r="A54" s="8" t="s">
        <v>32</v>
      </c>
      <c r="B54" s="7" t="s">
        <v>33</v>
      </c>
      <c r="I54" s="8" t="s">
        <v>32</v>
      </c>
      <c r="J54" s="7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L52"/>
  <sheetViews>
    <sheetView topLeftCell="A4" zoomScale="70" zoomScaleNormal="70" workbookViewId="0">
      <selection activeCell="D50" sqref="D50"/>
    </sheetView>
  </sheetViews>
  <sheetFormatPr defaultColWidth="9" defaultRowHeight="13.2" x14ac:dyDescent="0.25"/>
  <cols>
    <col min="1" max="12" width="17.85546875" style="5" customWidth="1"/>
    <col min="13" max="16384" width="9" style="5"/>
  </cols>
  <sheetData>
    <row r="1" spans="1:4" x14ac:dyDescent="0.25">
      <c r="A1" s="4" t="s">
        <v>111</v>
      </c>
    </row>
    <row r="2" spans="1:4" x14ac:dyDescent="0.25">
      <c r="A2" s="2" t="s">
        <v>82</v>
      </c>
    </row>
    <row r="3" spans="1:4" x14ac:dyDescent="0.25">
      <c r="A3" s="1"/>
    </row>
    <row r="4" spans="1:4" x14ac:dyDescent="0.25">
      <c r="A4" s="6" t="s">
        <v>81</v>
      </c>
    </row>
    <row r="6" spans="1:4" ht="13.8" x14ac:dyDescent="0.3">
      <c r="A6" s="51" t="s">
        <v>112</v>
      </c>
      <c r="B6"/>
      <c r="C6"/>
      <c r="D6"/>
    </row>
    <row r="7" spans="1:4" ht="13.8" x14ac:dyDescent="0.3">
      <c r="A7" s="51" t="s">
        <v>14</v>
      </c>
      <c r="B7" s="52" t="s">
        <v>113</v>
      </c>
      <c r="C7"/>
      <c r="D7"/>
    </row>
    <row r="8" spans="1:4" ht="13.8" x14ac:dyDescent="0.3">
      <c r="A8" s="51" t="s">
        <v>15</v>
      </c>
      <c r="B8" s="51" t="s">
        <v>87</v>
      </c>
      <c r="C8"/>
      <c r="D8"/>
    </row>
    <row r="9" spans="1:4" ht="13.8" x14ac:dyDescent="0.3">
      <c r="A9"/>
      <c r="B9"/>
      <c r="C9"/>
      <c r="D9"/>
    </row>
    <row r="10" spans="1:4" ht="13.8" x14ac:dyDescent="0.3">
      <c r="A10" s="52" t="s">
        <v>16</v>
      </c>
      <c r="B10"/>
      <c r="C10" s="51" t="s">
        <v>17</v>
      </c>
      <c r="D10"/>
    </row>
    <row r="11" spans="1:4" ht="13.8" x14ac:dyDescent="0.3">
      <c r="A11" s="52" t="s">
        <v>18</v>
      </c>
      <c r="B11"/>
      <c r="C11" s="51" t="s">
        <v>19</v>
      </c>
      <c r="D11"/>
    </row>
    <row r="12" spans="1:4" ht="13.8" x14ac:dyDescent="0.3">
      <c r="A12" s="52" t="s">
        <v>88</v>
      </c>
      <c r="B12"/>
      <c r="C12" s="51" t="s">
        <v>94</v>
      </c>
      <c r="D12"/>
    </row>
    <row r="13" spans="1:4" ht="13.8" x14ac:dyDescent="0.3">
      <c r="A13" s="52" t="s">
        <v>20</v>
      </c>
      <c r="B13"/>
      <c r="C13" s="51" t="s">
        <v>21</v>
      </c>
      <c r="D13"/>
    </row>
    <row r="14" spans="1:4" ht="13.8" x14ac:dyDescent="0.3">
      <c r="A14" s="52" t="s">
        <v>22</v>
      </c>
      <c r="B14"/>
      <c r="C14" s="51" t="s">
        <v>23</v>
      </c>
      <c r="D14"/>
    </row>
    <row r="15" spans="1:4" ht="13.8" x14ac:dyDescent="0.3">
      <c r="A15"/>
      <c r="B15"/>
      <c r="C15"/>
      <c r="D15"/>
    </row>
    <row r="16" spans="1:4" x14ac:dyDescent="0.25">
      <c r="A16" s="41" t="s">
        <v>26</v>
      </c>
      <c r="B16" s="43" t="s">
        <v>27</v>
      </c>
      <c r="C16" s="43" t="s">
        <v>28</v>
      </c>
      <c r="D16" s="43" t="s">
        <v>53</v>
      </c>
    </row>
    <row r="17" spans="1:4" ht="13.8" x14ac:dyDescent="0.3">
      <c r="A17" s="44" t="s">
        <v>24</v>
      </c>
      <c r="B17" s="45" t="s">
        <v>30</v>
      </c>
      <c r="C17" s="45" t="s">
        <v>30</v>
      </c>
      <c r="D17" s="45" t="s">
        <v>30</v>
      </c>
    </row>
    <row r="18" spans="1:4" x14ac:dyDescent="0.25">
      <c r="A18" s="46" t="s">
        <v>54</v>
      </c>
      <c r="B18" s="47">
        <v>19271.2</v>
      </c>
      <c r="C18" s="47">
        <v>24816.5</v>
      </c>
      <c r="D18" s="47">
        <v>-5545.3</v>
      </c>
    </row>
    <row r="19" spans="1:4" x14ac:dyDescent="0.25">
      <c r="A19" s="46" t="s">
        <v>55</v>
      </c>
      <c r="B19" s="48">
        <v>21516.6</v>
      </c>
      <c r="C19" s="48">
        <v>25664.3</v>
      </c>
      <c r="D19" s="48">
        <v>-4147.7</v>
      </c>
    </row>
    <row r="20" spans="1:4" x14ac:dyDescent="0.25">
      <c r="A20" s="46" t="s">
        <v>56</v>
      </c>
      <c r="B20" s="47">
        <v>25898.799999999999</v>
      </c>
      <c r="C20" s="47">
        <v>31492.2</v>
      </c>
      <c r="D20" s="47">
        <v>-5593.4</v>
      </c>
    </row>
    <row r="21" spans="1:4" x14ac:dyDescent="0.25">
      <c r="A21" s="46" t="s">
        <v>57</v>
      </c>
      <c r="B21" s="48">
        <v>27806.5</v>
      </c>
      <c r="C21" s="48">
        <v>30942.2</v>
      </c>
      <c r="D21" s="48">
        <v>-3135.7</v>
      </c>
    </row>
    <row r="22" spans="1:4" x14ac:dyDescent="0.25">
      <c r="A22" s="46" t="s">
        <v>58</v>
      </c>
      <c r="B22" s="47">
        <v>31493.9</v>
      </c>
      <c r="C22" s="47">
        <v>38223.9</v>
      </c>
      <c r="D22" s="49">
        <v>-6730</v>
      </c>
    </row>
    <row r="23" spans="1:4" x14ac:dyDescent="0.25">
      <c r="A23" s="46" t="s">
        <v>59</v>
      </c>
      <c r="B23" s="48">
        <v>37510.300000000003</v>
      </c>
      <c r="C23" s="48">
        <v>63583.6</v>
      </c>
      <c r="D23" s="48">
        <v>-26073.3</v>
      </c>
    </row>
    <row r="24" spans="1:4" x14ac:dyDescent="0.25">
      <c r="A24" s="46" t="s">
        <v>60</v>
      </c>
      <c r="B24" s="47">
        <v>40077.4</v>
      </c>
      <c r="C24" s="47">
        <v>89361.8</v>
      </c>
      <c r="D24" s="47">
        <v>-49284.4</v>
      </c>
    </row>
    <row r="25" spans="1:4" x14ac:dyDescent="0.25">
      <c r="A25" s="46" t="s">
        <v>61</v>
      </c>
      <c r="B25" s="48">
        <v>45240.7</v>
      </c>
      <c r="C25" s="48">
        <v>88719.7</v>
      </c>
      <c r="D25" s="50">
        <v>-43479</v>
      </c>
    </row>
    <row r="26" spans="1:4" x14ac:dyDescent="0.25">
      <c r="A26" s="46" t="s">
        <v>62</v>
      </c>
      <c r="B26" s="47">
        <v>44659.8</v>
      </c>
      <c r="C26" s="47">
        <v>75227.199999999997</v>
      </c>
      <c r="D26" s="47">
        <v>-30567.4</v>
      </c>
    </row>
    <row r="27" spans="1:4" x14ac:dyDescent="0.25">
      <c r="A27" s="46" t="s">
        <v>63</v>
      </c>
      <c r="B27" s="48">
        <v>49063.5</v>
      </c>
      <c r="C27" s="48">
        <v>175665.1</v>
      </c>
      <c r="D27" s="48">
        <v>-126601.60000000001</v>
      </c>
    </row>
    <row r="28" spans="1:4" x14ac:dyDescent="0.25">
      <c r="A28" s="46" t="s">
        <v>64</v>
      </c>
      <c r="B28" s="47">
        <v>56133.5</v>
      </c>
      <c r="C28" s="47">
        <v>159885.4</v>
      </c>
      <c r="D28" s="47">
        <v>-103751.9</v>
      </c>
    </row>
    <row r="29" spans="1:4" x14ac:dyDescent="0.25">
      <c r="A29" s="46" t="s">
        <v>25</v>
      </c>
      <c r="B29" s="48">
        <v>48100.2</v>
      </c>
      <c r="C29" s="48">
        <v>84441.4</v>
      </c>
      <c r="D29" s="48">
        <v>-36341.1</v>
      </c>
    </row>
    <row r="30" spans="1:4" x14ac:dyDescent="0.25">
      <c r="A30" s="46" t="s">
        <v>78</v>
      </c>
      <c r="B30" s="47">
        <v>54471.199999999997</v>
      </c>
      <c r="C30" s="47">
        <v>87991.2</v>
      </c>
      <c r="D30" s="49">
        <v>-33520</v>
      </c>
    </row>
    <row r="31" spans="1:4" x14ac:dyDescent="0.25">
      <c r="A31" s="46" t="s">
        <v>90</v>
      </c>
      <c r="B31" s="48">
        <v>59399.199999999997</v>
      </c>
      <c r="C31" s="50">
        <v>102584</v>
      </c>
      <c r="D31" s="48">
        <v>-43184.800000000003</v>
      </c>
    </row>
    <row r="33" spans="1:12" x14ac:dyDescent="0.25">
      <c r="A33" s="8" t="s">
        <v>31</v>
      </c>
    </row>
    <row r="34" spans="1:12" x14ac:dyDescent="0.25">
      <c r="A34" s="8" t="s">
        <v>32</v>
      </c>
      <c r="B34" s="7" t="s">
        <v>33</v>
      </c>
    </row>
    <row r="37" spans="1:12" s="80" customFormat="1" ht="28.2" customHeight="1" x14ac:dyDescent="0.3">
      <c r="A37" s="79"/>
      <c r="B37" s="103" t="s">
        <v>65</v>
      </c>
      <c r="C37" s="103"/>
      <c r="D37" s="103"/>
      <c r="F37" s="104" t="s">
        <v>137</v>
      </c>
      <c r="G37" s="105"/>
      <c r="H37" s="106"/>
      <c r="J37" s="104" t="s">
        <v>136</v>
      </c>
      <c r="K37" s="105"/>
      <c r="L37" s="106"/>
    </row>
    <row r="38" spans="1:12" s="81" customFormat="1" x14ac:dyDescent="0.25">
      <c r="A38" s="86"/>
      <c r="B38" s="75" t="s">
        <v>66</v>
      </c>
      <c r="C38" s="75" t="s">
        <v>67</v>
      </c>
      <c r="D38" s="75" t="s">
        <v>53</v>
      </c>
      <c r="F38" s="68" t="s">
        <v>66</v>
      </c>
      <c r="G38" s="68" t="s">
        <v>67</v>
      </c>
      <c r="H38" s="68" t="s">
        <v>53</v>
      </c>
      <c r="J38" s="75" t="s">
        <v>66</v>
      </c>
      <c r="K38" s="75" t="s">
        <v>67</v>
      </c>
      <c r="L38" s="75" t="s">
        <v>53</v>
      </c>
    </row>
    <row r="39" spans="1:12" x14ac:dyDescent="0.25">
      <c r="A39" s="11" t="str">
        <f>A18</f>
        <v>2010</v>
      </c>
      <c r="B39" s="21">
        <f>B18/1000</f>
        <v>19.2712</v>
      </c>
      <c r="C39" s="21">
        <f t="shared" ref="C39:D39" si="0">C18/1000</f>
        <v>24.816500000000001</v>
      </c>
      <c r="D39" s="21">
        <f t="shared" si="0"/>
        <v>-5.5453000000000001</v>
      </c>
      <c r="F39" s="11"/>
      <c r="G39" s="11"/>
      <c r="H39" s="11"/>
      <c r="J39" s="36"/>
      <c r="K39" s="36"/>
      <c r="L39" s="36"/>
    </row>
    <row r="40" spans="1:12" x14ac:dyDescent="0.25">
      <c r="A40" s="11" t="str">
        <f t="shared" ref="A40:A52" si="1">A19</f>
        <v>2011</v>
      </c>
      <c r="B40" s="21">
        <f t="shared" ref="B40:D52" si="2">B19/1000</f>
        <v>21.516599999999997</v>
      </c>
      <c r="C40" s="21">
        <f t="shared" si="2"/>
        <v>25.664300000000001</v>
      </c>
      <c r="D40" s="21">
        <f t="shared" si="2"/>
        <v>-4.1476999999999995</v>
      </c>
      <c r="F40" s="87">
        <f>(B19-B18)/1000</f>
        <v>2.2453999999999978</v>
      </c>
      <c r="G40" s="87">
        <f t="shared" ref="G40:H52" si="3">(C19-C18)/1000</f>
        <v>0.84779999999999922</v>
      </c>
      <c r="H40" s="87">
        <f t="shared" si="3"/>
        <v>1.3976000000000004</v>
      </c>
      <c r="J40" s="13">
        <f>(B19-B18)/B18</f>
        <v>0.11651583710407228</v>
      </c>
      <c r="K40" s="13">
        <f>(C19-C18)/C18</f>
        <v>3.4162754618902717E-2</v>
      </c>
      <c r="L40" s="13">
        <f>(D19-D18)/D18</f>
        <v>-0.25203325338575017</v>
      </c>
    </row>
    <row r="41" spans="1:12" x14ac:dyDescent="0.25">
      <c r="A41" s="11" t="str">
        <f t="shared" si="1"/>
        <v>2012</v>
      </c>
      <c r="B41" s="21">
        <f t="shared" si="2"/>
        <v>25.898799999999998</v>
      </c>
      <c r="C41" s="21">
        <f t="shared" si="2"/>
        <v>31.4922</v>
      </c>
      <c r="D41" s="21">
        <f t="shared" si="2"/>
        <v>-5.5933999999999999</v>
      </c>
      <c r="E41" s="73"/>
      <c r="F41" s="87">
        <f t="shared" ref="F41:F52" si="4">(B20-B19)/1000</f>
        <v>4.382200000000001</v>
      </c>
      <c r="G41" s="87">
        <f t="shared" si="3"/>
        <v>5.8279000000000014</v>
      </c>
      <c r="H41" s="87">
        <f t="shared" si="3"/>
        <v>-1.4456999999999998</v>
      </c>
      <c r="I41" s="73"/>
      <c r="J41" s="13">
        <f t="shared" ref="J41:L52" si="5">(B20-B19)/B19</f>
        <v>0.20366600671109752</v>
      </c>
      <c r="K41" s="13">
        <f t="shared" si="5"/>
        <v>0.22708197768885188</v>
      </c>
      <c r="L41" s="13">
        <f t="shared" si="5"/>
        <v>0.34855462063312193</v>
      </c>
    </row>
    <row r="42" spans="1:12" x14ac:dyDescent="0.25">
      <c r="A42" s="11" t="str">
        <f t="shared" si="1"/>
        <v>2013</v>
      </c>
      <c r="B42" s="21">
        <f t="shared" si="2"/>
        <v>27.8065</v>
      </c>
      <c r="C42" s="21">
        <f t="shared" si="2"/>
        <v>30.9422</v>
      </c>
      <c r="D42" s="21">
        <f t="shared" si="2"/>
        <v>-3.1356999999999999</v>
      </c>
      <c r="E42" s="73"/>
      <c r="F42" s="87">
        <f t="shared" si="4"/>
        <v>1.9077000000000006</v>
      </c>
      <c r="G42" s="87">
        <f t="shared" si="3"/>
        <v>-0.55000000000000004</v>
      </c>
      <c r="H42" s="87">
        <f t="shared" si="3"/>
        <v>2.4577</v>
      </c>
      <c r="I42" s="73"/>
      <c r="J42" s="13">
        <f t="shared" si="5"/>
        <v>7.3659783464870995E-2</v>
      </c>
      <c r="K42" s="13">
        <f t="shared" si="5"/>
        <v>-1.7464642038346002E-2</v>
      </c>
      <c r="L42" s="13">
        <f t="shared" si="5"/>
        <v>-0.43939285586584187</v>
      </c>
    </row>
    <row r="43" spans="1:12" x14ac:dyDescent="0.25">
      <c r="A43" s="11" t="str">
        <f t="shared" si="1"/>
        <v>2014</v>
      </c>
      <c r="B43" s="21">
        <f t="shared" si="2"/>
        <v>31.4939</v>
      </c>
      <c r="C43" s="21">
        <f t="shared" si="2"/>
        <v>38.2239</v>
      </c>
      <c r="D43" s="21">
        <f t="shared" si="2"/>
        <v>-6.73</v>
      </c>
      <c r="E43" s="73"/>
      <c r="F43" s="87">
        <f t="shared" si="4"/>
        <v>3.6874000000000016</v>
      </c>
      <c r="G43" s="87">
        <f t="shared" si="3"/>
        <v>7.2817000000000007</v>
      </c>
      <c r="H43" s="87">
        <f t="shared" si="3"/>
        <v>-3.5943000000000001</v>
      </c>
      <c r="I43" s="73"/>
      <c r="J43" s="13">
        <f t="shared" si="5"/>
        <v>0.13260928200240957</v>
      </c>
      <c r="K43" s="13">
        <f t="shared" si="5"/>
        <v>0.23533232931077946</v>
      </c>
      <c r="L43" s="13">
        <f t="shared" si="5"/>
        <v>1.146251235768728</v>
      </c>
    </row>
    <row r="44" spans="1:12" x14ac:dyDescent="0.25">
      <c r="A44" s="11" t="str">
        <f t="shared" si="1"/>
        <v>2015</v>
      </c>
      <c r="B44" s="21">
        <f t="shared" si="2"/>
        <v>37.510300000000001</v>
      </c>
      <c r="C44" s="21">
        <f t="shared" si="2"/>
        <v>63.583599999999997</v>
      </c>
      <c r="D44" s="100">
        <f t="shared" si="2"/>
        <v>-26.0733</v>
      </c>
      <c r="E44" s="73"/>
      <c r="F44" s="87">
        <f t="shared" si="4"/>
        <v>6.0164000000000017</v>
      </c>
      <c r="G44" s="87">
        <f t="shared" si="3"/>
        <v>25.359699999999997</v>
      </c>
      <c r="H44" s="87">
        <f t="shared" si="3"/>
        <v>-19.343299999999999</v>
      </c>
      <c r="I44" s="73"/>
      <c r="J44" s="13">
        <f t="shared" si="5"/>
        <v>0.19103381924753687</v>
      </c>
      <c r="K44" s="13">
        <f t="shared" si="5"/>
        <v>0.66345140082513809</v>
      </c>
      <c r="L44" s="13">
        <f t="shared" si="5"/>
        <v>2.874190193164933</v>
      </c>
    </row>
    <row r="45" spans="1:12" x14ac:dyDescent="0.25">
      <c r="A45" s="11" t="str">
        <f t="shared" si="1"/>
        <v>2016</v>
      </c>
      <c r="B45" s="21">
        <f t="shared" si="2"/>
        <v>40.077400000000004</v>
      </c>
      <c r="C45" s="21">
        <f t="shared" si="2"/>
        <v>89.361800000000002</v>
      </c>
      <c r="D45" s="21">
        <f t="shared" si="2"/>
        <v>-49.284399999999998</v>
      </c>
      <c r="E45" s="73"/>
      <c r="F45" s="87">
        <f t="shared" si="4"/>
        <v>2.5670999999999986</v>
      </c>
      <c r="G45" s="87">
        <f t="shared" si="3"/>
        <v>25.778200000000005</v>
      </c>
      <c r="H45" s="87">
        <f t="shared" si="3"/>
        <v>-23.211100000000002</v>
      </c>
      <c r="I45" s="73"/>
      <c r="J45" s="13">
        <f t="shared" si="5"/>
        <v>6.8437202581690851E-2</v>
      </c>
      <c r="K45" s="13">
        <f t="shared" si="5"/>
        <v>0.4054221528821898</v>
      </c>
      <c r="L45" s="13">
        <f t="shared" si="5"/>
        <v>0.89022486605071094</v>
      </c>
    </row>
    <row r="46" spans="1:12" x14ac:dyDescent="0.25">
      <c r="A46" s="11" t="str">
        <f t="shared" si="1"/>
        <v>2017</v>
      </c>
      <c r="B46" s="21">
        <f t="shared" si="2"/>
        <v>45.240699999999997</v>
      </c>
      <c r="C46" s="21">
        <f t="shared" si="2"/>
        <v>88.719700000000003</v>
      </c>
      <c r="D46" s="21">
        <f t="shared" si="2"/>
        <v>-43.478999999999999</v>
      </c>
      <c r="E46" s="73"/>
      <c r="F46" s="87">
        <f t="shared" si="4"/>
        <v>5.163299999999996</v>
      </c>
      <c r="G46" s="87">
        <f t="shared" si="3"/>
        <v>-0.64210000000000578</v>
      </c>
      <c r="H46" s="87">
        <f t="shared" si="3"/>
        <v>5.8054000000000014</v>
      </c>
      <c r="I46" s="73"/>
      <c r="J46" s="13">
        <f t="shared" si="5"/>
        <v>0.12883320774301715</v>
      </c>
      <c r="K46" s="13">
        <f t="shared" si="5"/>
        <v>-7.1853968921844211E-3</v>
      </c>
      <c r="L46" s="13">
        <f t="shared" si="5"/>
        <v>-0.11779386580743605</v>
      </c>
    </row>
    <row r="47" spans="1:12" x14ac:dyDescent="0.25">
      <c r="A47" s="11" t="str">
        <f t="shared" si="1"/>
        <v>2018</v>
      </c>
      <c r="B47" s="21">
        <f t="shared" si="2"/>
        <v>44.659800000000004</v>
      </c>
      <c r="C47" s="21">
        <f t="shared" si="2"/>
        <v>75.227199999999996</v>
      </c>
      <c r="D47" s="21">
        <f t="shared" si="2"/>
        <v>-30.567400000000003</v>
      </c>
      <c r="E47" s="73"/>
      <c r="F47" s="95">
        <f t="shared" si="4"/>
        <v>-0.5808999999999942</v>
      </c>
      <c r="G47" s="95">
        <f t="shared" si="3"/>
        <v>-13.4925</v>
      </c>
      <c r="H47" s="87">
        <f t="shared" si="3"/>
        <v>12.911599999999998</v>
      </c>
      <c r="I47" s="73"/>
      <c r="J47" s="13">
        <f t="shared" si="5"/>
        <v>-1.2840208042757831E-2</v>
      </c>
      <c r="K47" s="13">
        <f t="shared" si="5"/>
        <v>-0.15208009044214532</v>
      </c>
      <c r="L47" s="13">
        <f t="shared" si="5"/>
        <v>-0.29696175165022193</v>
      </c>
    </row>
    <row r="48" spans="1:12" x14ac:dyDescent="0.25">
      <c r="A48" s="11" t="str">
        <f t="shared" si="1"/>
        <v>2019</v>
      </c>
      <c r="B48" s="21">
        <f t="shared" si="2"/>
        <v>49.063499999999998</v>
      </c>
      <c r="C48" s="94">
        <f t="shared" si="2"/>
        <v>175.6651</v>
      </c>
      <c r="D48" s="94">
        <f t="shared" si="2"/>
        <v>-126.6016</v>
      </c>
      <c r="E48" s="73"/>
      <c r="F48" s="87">
        <f t="shared" si="4"/>
        <v>4.4036999999999971</v>
      </c>
      <c r="G48" s="87">
        <f t="shared" si="3"/>
        <v>100.43790000000001</v>
      </c>
      <c r="H48" s="87">
        <f t="shared" si="3"/>
        <v>-96.034200000000013</v>
      </c>
      <c r="I48" s="73"/>
      <c r="J48" s="13">
        <f t="shared" si="5"/>
        <v>9.8605457256861803E-2</v>
      </c>
      <c r="K48" s="13">
        <f t="shared" si="5"/>
        <v>1.3351274538996536</v>
      </c>
      <c r="L48" s="13">
        <f t="shared" si="5"/>
        <v>3.1417196097803544</v>
      </c>
    </row>
    <row r="49" spans="1:12" x14ac:dyDescent="0.25">
      <c r="A49" s="11" t="str">
        <f t="shared" si="1"/>
        <v>2020</v>
      </c>
      <c r="B49" s="21">
        <f t="shared" si="2"/>
        <v>56.133499999999998</v>
      </c>
      <c r="C49" s="94">
        <f t="shared" si="2"/>
        <v>159.8854</v>
      </c>
      <c r="D49" s="94">
        <f t="shared" si="2"/>
        <v>-103.75189999999999</v>
      </c>
      <c r="E49" s="73"/>
      <c r="F49" s="87">
        <f t="shared" si="4"/>
        <v>7.07</v>
      </c>
      <c r="G49" s="95">
        <f t="shared" si="3"/>
        <v>-15.779700000000012</v>
      </c>
      <c r="H49" s="87">
        <f t="shared" si="3"/>
        <v>22.849700000000013</v>
      </c>
      <c r="I49" s="73"/>
      <c r="J49" s="13">
        <f t="shared" si="5"/>
        <v>0.1440989737788784</v>
      </c>
      <c r="K49" s="13">
        <f t="shared" si="5"/>
        <v>-8.9828315356892244E-2</v>
      </c>
      <c r="L49" s="13">
        <f t="shared" si="5"/>
        <v>-0.18048508075727329</v>
      </c>
    </row>
    <row r="50" spans="1:12" x14ac:dyDescent="0.25">
      <c r="A50" s="11" t="str">
        <f t="shared" si="1"/>
        <v>2021</v>
      </c>
      <c r="B50" s="21">
        <f t="shared" si="2"/>
        <v>48.100199999999994</v>
      </c>
      <c r="C50" s="21">
        <f t="shared" si="2"/>
        <v>84.441399999999987</v>
      </c>
      <c r="D50" s="21">
        <f t="shared" si="2"/>
        <v>-36.341099999999997</v>
      </c>
      <c r="E50" s="73"/>
      <c r="F50" s="95">
        <f t="shared" si="4"/>
        <v>-8.0333000000000023</v>
      </c>
      <c r="G50" s="95">
        <f t="shared" si="3"/>
        <v>-75.444000000000003</v>
      </c>
      <c r="H50" s="87">
        <f t="shared" si="3"/>
        <v>67.410799999999995</v>
      </c>
      <c r="I50" s="73"/>
      <c r="J50" s="13">
        <f t="shared" si="5"/>
        <v>-0.14311062021787352</v>
      </c>
      <c r="K50" s="13">
        <f t="shared" si="5"/>
        <v>-0.47186297185359016</v>
      </c>
      <c r="L50" s="13">
        <f t="shared" si="5"/>
        <v>-0.64973075191875995</v>
      </c>
    </row>
    <row r="51" spans="1:12" x14ac:dyDescent="0.25">
      <c r="A51" s="11" t="str">
        <f t="shared" si="1"/>
        <v>2022</v>
      </c>
      <c r="B51" s="21">
        <f t="shared" si="2"/>
        <v>54.471199999999996</v>
      </c>
      <c r="C51" s="21">
        <f t="shared" si="2"/>
        <v>87.991199999999992</v>
      </c>
      <c r="D51" s="21">
        <f t="shared" si="2"/>
        <v>-33.520000000000003</v>
      </c>
      <c r="E51" s="73"/>
      <c r="F51" s="87">
        <f t="shared" si="4"/>
        <v>6.3710000000000004</v>
      </c>
      <c r="G51" s="87">
        <f t="shared" si="3"/>
        <v>3.549800000000003</v>
      </c>
      <c r="H51" s="87">
        <f t="shared" si="3"/>
        <v>2.8210999999999986</v>
      </c>
      <c r="I51" s="73"/>
      <c r="J51" s="13">
        <f t="shared" si="5"/>
        <v>0.13245267171446273</v>
      </c>
      <c r="K51" s="13">
        <f t="shared" si="5"/>
        <v>4.2038620866068105E-2</v>
      </c>
      <c r="L51" s="13">
        <f t="shared" si="5"/>
        <v>-7.7628360176219172E-2</v>
      </c>
    </row>
    <row r="52" spans="1:12" x14ac:dyDescent="0.25">
      <c r="A52" s="11" t="str">
        <f t="shared" si="1"/>
        <v>2023</v>
      </c>
      <c r="B52" s="21">
        <f t="shared" si="2"/>
        <v>59.3992</v>
      </c>
      <c r="C52" s="21">
        <f t="shared" si="2"/>
        <v>102.584</v>
      </c>
      <c r="D52" s="21">
        <f t="shared" si="2"/>
        <v>-43.184800000000003</v>
      </c>
      <c r="E52" s="73"/>
      <c r="F52" s="87">
        <f t="shared" si="4"/>
        <v>4.9279999999999999</v>
      </c>
      <c r="G52" s="87">
        <f t="shared" si="3"/>
        <v>14.592800000000002</v>
      </c>
      <c r="H52" s="87">
        <f t="shared" si="3"/>
        <v>-9.6648000000000032</v>
      </c>
      <c r="I52" s="73"/>
      <c r="J52" s="13">
        <f t="shared" si="5"/>
        <v>9.0469826256810937E-2</v>
      </c>
      <c r="K52" s="13">
        <f t="shared" si="5"/>
        <v>0.16584385711298408</v>
      </c>
      <c r="L52" s="13">
        <f t="shared" si="5"/>
        <v>0.28832935560859196</v>
      </c>
    </row>
  </sheetData>
  <mergeCells count="3">
    <mergeCell ref="B37:D37"/>
    <mergeCell ref="J37:L37"/>
    <mergeCell ref="F37:H37"/>
  </mergeCells>
  <conditionalFormatting sqref="J40:K5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{CFBF715F-5F07-4659-9E49-76FCBE762D04}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BF715F-5F07-4659-9E49-76FCBE762D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J40:K52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54"/>
  <sheetViews>
    <sheetView topLeftCell="A9" zoomScale="55" zoomScaleNormal="55" workbookViewId="0">
      <selection activeCell="E35" sqref="E35"/>
    </sheetView>
  </sheetViews>
  <sheetFormatPr defaultColWidth="9" defaultRowHeight="13.2" x14ac:dyDescent="0.25"/>
  <cols>
    <col min="1" max="1" width="38.42578125" style="5" customWidth="1"/>
    <col min="2" max="2" width="25.5703125" style="5" customWidth="1"/>
    <col min="3" max="3" width="11.42578125" style="5"/>
    <col min="4" max="7" width="18.5703125" style="5" customWidth="1"/>
    <col min="8" max="8" width="9" style="5"/>
    <col min="9" max="9" width="38.42578125" style="5" customWidth="1"/>
    <col min="10" max="10" width="25.5703125" style="5" customWidth="1"/>
    <col min="11" max="11" width="11.42578125" style="5"/>
    <col min="12" max="12" width="19.85546875" style="5" customWidth="1"/>
    <col min="13" max="13" width="16.42578125" style="5" customWidth="1"/>
    <col min="14" max="15" width="17.85546875" style="5" customWidth="1"/>
    <col min="16" max="16384" width="9" style="5"/>
  </cols>
  <sheetData>
    <row r="1" spans="1:13" x14ac:dyDescent="0.25">
      <c r="A1" s="25" t="s">
        <v>114</v>
      </c>
    </row>
    <row r="2" spans="1:13" x14ac:dyDescent="0.25">
      <c r="A2" s="1" t="s">
        <v>66</v>
      </c>
    </row>
    <row r="3" spans="1:13" x14ac:dyDescent="0.25">
      <c r="A3" s="1" t="s">
        <v>67</v>
      </c>
    </row>
    <row r="4" spans="1:13" x14ac:dyDescent="0.25">
      <c r="A4" s="1" t="s">
        <v>79</v>
      </c>
    </row>
    <row r="5" spans="1:13" x14ac:dyDescent="0.25">
      <c r="A5" s="6" t="s">
        <v>81</v>
      </c>
    </row>
    <row r="7" spans="1:13" ht="13.8" x14ac:dyDescent="0.3">
      <c r="A7" s="51" t="s">
        <v>115</v>
      </c>
      <c r="B7"/>
      <c r="I7" s="51" t="s">
        <v>117</v>
      </c>
      <c r="J7"/>
    </row>
    <row r="8" spans="1:13" x14ac:dyDescent="0.25">
      <c r="A8" s="51" t="s">
        <v>14</v>
      </c>
      <c r="B8" s="52" t="s">
        <v>116</v>
      </c>
      <c r="I8" s="51" t="s">
        <v>14</v>
      </c>
      <c r="J8" s="52" t="s">
        <v>118</v>
      </c>
    </row>
    <row r="9" spans="1:13" x14ac:dyDescent="0.25">
      <c r="A9" s="51" t="s">
        <v>15</v>
      </c>
      <c r="B9" s="51" t="s">
        <v>87</v>
      </c>
      <c r="I9" s="51" t="s">
        <v>15</v>
      </c>
      <c r="J9" s="51" t="s">
        <v>87</v>
      </c>
    </row>
    <row r="10" spans="1:13" ht="13.8" x14ac:dyDescent="0.3">
      <c r="A10"/>
      <c r="B10"/>
      <c r="I10"/>
      <c r="J10"/>
    </row>
    <row r="11" spans="1:13" ht="13.8" x14ac:dyDescent="0.3">
      <c r="A11" s="52" t="s">
        <v>16</v>
      </c>
      <c r="B11"/>
      <c r="C11" s="7" t="s">
        <v>17</v>
      </c>
      <c r="D11" s="7"/>
      <c r="I11" s="52" t="s">
        <v>16</v>
      </c>
      <c r="J11"/>
      <c r="K11" s="7" t="s">
        <v>17</v>
      </c>
      <c r="L11" s="7"/>
      <c r="M11" s="7"/>
    </row>
    <row r="12" spans="1:13" ht="13.8" x14ac:dyDescent="0.3">
      <c r="A12" s="52" t="s">
        <v>18</v>
      </c>
      <c r="B12"/>
      <c r="C12" s="7" t="s">
        <v>19</v>
      </c>
      <c r="D12" s="7"/>
      <c r="I12" s="52" t="s">
        <v>18</v>
      </c>
      <c r="J12"/>
      <c r="K12" s="7" t="s">
        <v>19</v>
      </c>
      <c r="L12" s="7"/>
      <c r="M12" s="7"/>
    </row>
    <row r="13" spans="1:13" ht="13.8" x14ac:dyDescent="0.3">
      <c r="A13" s="52" t="s">
        <v>34</v>
      </c>
      <c r="B13"/>
      <c r="C13" s="71" t="s">
        <v>27</v>
      </c>
      <c r="D13" s="26"/>
      <c r="I13" s="52" t="s">
        <v>34</v>
      </c>
      <c r="J13"/>
      <c r="K13" s="71" t="s">
        <v>28</v>
      </c>
      <c r="L13" s="26"/>
      <c r="M13" s="26"/>
    </row>
    <row r="14" spans="1:13" ht="13.8" x14ac:dyDescent="0.3">
      <c r="A14" s="52" t="s">
        <v>22</v>
      </c>
      <c r="B14"/>
      <c r="C14" s="7" t="s">
        <v>23</v>
      </c>
      <c r="D14" s="7"/>
      <c r="I14" s="52" t="s">
        <v>22</v>
      </c>
      <c r="J14"/>
      <c r="K14" s="7" t="s">
        <v>23</v>
      </c>
      <c r="L14" s="7"/>
      <c r="M14" s="7"/>
    </row>
    <row r="15" spans="1:13" ht="13.8" x14ac:dyDescent="0.3">
      <c r="A15"/>
      <c r="B15"/>
      <c r="I15"/>
      <c r="J15"/>
    </row>
    <row r="16" spans="1:13" x14ac:dyDescent="0.25">
      <c r="A16" s="41" t="s">
        <v>24</v>
      </c>
      <c r="B16" s="42" t="s">
        <v>90</v>
      </c>
      <c r="D16" s="19"/>
      <c r="E16" s="19" t="s">
        <v>71</v>
      </c>
      <c r="I16" s="41" t="s">
        <v>24</v>
      </c>
      <c r="J16" s="42" t="s">
        <v>90</v>
      </c>
      <c r="L16" s="19"/>
      <c r="M16" s="19" t="s">
        <v>70</v>
      </c>
    </row>
    <row r="17" spans="1:15" x14ac:dyDescent="0.25">
      <c r="A17" s="41" t="s">
        <v>29</v>
      </c>
      <c r="B17" s="43" t="s">
        <v>94</v>
      </c>
      <c r="D17" s="93" t="s">
        <v>74</v>
      </c>
      <c r="E17" s="93">
        <f>B19</f>
        <v>59399.199999999997</v>
      </c>
      <c r="I17" s="41" t="s">
        <v>29</v>
      </c>
      <c r="J17" s="43" t="s">
        <v>94</v>
      </c>
      <c r="L17" s="93" t="s">
        <v>74</v>
      </c>
      <c r="M17" s="93">
        <f>J19</f>
        <v>102584</v>
      </c>
    </row>
    <row r="18" spans="1:15" ht="13.8" x14ac:dyDescent="0.3">
      <c r="A18" s="44" t="s">
        <v>35</v>
      </c>
      <c r="B18" s="45" t="s">
        <v>30</v>
      </c>
      <c r="D18" s="27" t="s">
        <v>73</v>
      </c>
      <c r="E18" s="27">
        <f>SUM(B20:B29)</f>
        <v>52855.7</v>
      </c>
      <c r="I18" s="44" t="s">
        <v>35</v>
      </c>
      <c r="J18" s="45" t="s">
        <v>30</v>
      </c>
      <c r="L18" s="27" t="s">
        <v>73</v>
      </c>
      <c r="M18" s="27">
        <f>SUM(J20:J29)</f>
        <v>79256.999999999985</v>
      </c>
    </row>
    <row r="19" spans="1:15" x14ac:dyDescent="0.25">
      <c r="A19" s="46" t="s">
        <v>21</v>
      </c>
      <c r="B19" s="47">
        <v>59399.199999999997</v>
      </c>
      <c r="D19" s="28" t="s">
        <v>75</v>
      </c>
      <c r="E19" s="29">
        <f>E17-E18</f>
        <v>6543.5</v>
      </c>
      <c r="F19" s="30"/>
      <c r="G19" s="85" t="s">
        <v>66</v>
      </c>
      <c r="I19" s="46" t="s">
        <v>21</v>
      </c>
      <c r="J19" s="49">
        <v>102584</v>
      </c>
      <c r="L19" s="28" t="s">
        <v>75</v>
      </c>
      <c r="M19" s="29">
        <f>M17-M18</f>
        <v>23327.000000000015</v>
      </c>
      <c r="N19" s="30"/>
      <c r="O19" s="85" t="s">
        <v>67</v>
      </c>
    </row>
    <row r="20" spans="1:15" x14ac:dyDescent="0.25">
      <c r="A20" s="46" t="s">
        <v>1</v>
      </c>
      <c r="B20" s="48">
        <v>28069.3</v>
      </c>
      <c r="F20" s="30" t="str">
        <f t="shared" ref="F20:F29" si="0">A20</f>
        <v>United States</v>
      </c>
      <c r="G20" s="31">
        <f>B20/B19</f>
        <v>0.47255350240407279</v>
      </c>
      <c r="I20" s="46" t="s">
        <v>1</v>
      </c>
      <c r="J20" s="48">
        <v>46192.1</v>
      </c>
      <c r="N20" s="30" t="str">
        <f t="shared" ref="N20:N29" si="1">I20</f>
        <v>United States</v>
      </c>
      <c r="O20" s="31">
        <f>J20/J19</f>
        <v>0.45028561958979957</v>
      </c>
    </row>
    <row r="21" spans="1:15" x14ac:dyDescent="0.25">
      <c r="A21" s="46" t="s">
        <v>2</v>
      </c>
      <c r="B21" s="47">
        <v>8556.2999999999993</v>
      </c>
      <c r="F21" s="30" t="str">
        <f t="shared" si="0"/>
        <v>Switzerland</v>
      </c>
      <c r="G21" s="31">
        <f>B21/B19</f>
        <v>0.14404739457770474</v>
      </c>
      <c r="I21" s="46" t="s">
        <v>0</v>
      </c>
      <c r="J21" s="47">
        <v>9808.9</v>
      </c>
      <c r="N21" s="30" t="str">
        <f t="shared" si="1"/>
        <v>United Kingdom</v>
      </c>
      <c r="O21" s="31">
        <f>J21/J19</f>
        <v>9.5618225064337509E-2</v>
      </c>
    </row>
    <row r="22" spans="1:15" x14ac:dyDescent="0.25">
      <c r="A22" s="46" t="s">
        <v>0</v>
      </c>
      <c r="B22" s="48">
        <v>7716.3</v>
      </c>
      <c r="F22" s="30" t="str">
        <f t="shared" si="0"/>
        <v>United Kingdom</v>
      </c>
      <c r="G22" s="31">
        <f>B22/B19</f>
        <v>0.12990578997696939</v>
      </c>
      <c r="I22" s="46" t="s">
        <v>6</v>
      </c>
      <c r="J22" s="48">
        <v>6593.9</v>
      </c>
      <c r="N22" s="30" t="str">
        <f t="shared" si="1"/>
        <v>India</v>
      </c>
      <c r="O22" s="31">
        <f>J22/J19</f>
        <v>6.4278055057318872E-2</v>
      </c>
    </row>
    <row r="23" spans="1:15" x14ac:dyDescent="0.25">
      <c r="A23" s="46" t="s">
        <v>80</v>
      </c>
      <c r="B23" s="47">
        <v>3109.7</v>
      </c>
      <c r="F23" s="32" t="str">
        <f t="shared" si="0"/>
        <v>China(*)</v>
      </c>
      <c r="G23" s="33">
        <f>B23/B19</f>
        <v>5.2352556936793762E-2</v>
      </c>
      <c r="I23" s="46" t="s">
        <v>80</v>
      </c>
      <c r="J23" s="47">
        <v>6466.5</v>
      </c>
      <c r="N23" s="32" t="str">
        <f t="shared" si="1"/>
        <v>China(*)</v>
      </c>
      <c r="O23" s="33">
        <f>J23/J19</f>
        <v>6.3036145987678385E-2</v>
      </c>
    </row>
    <row r="24" spans="1:15" x14ac:dyDescent="0.25">
      <c r="A24" s="46" t="s">
        <v>3</v>
      </c>
      <c r="B24" s="48">
        <v>2236.1</v>
      </c>
      <c r="F24" s="32" t="str">
        <f t="shared" si="0"/>
        <v>Japan</v>
      </c>
      <c r="G24" s="33">
        <f>B24/B19</f>
        <v>3.7645288152028986E-2</v>
      </c>
      <c r="I24" s="46" t="s">
        <v>2</v>
      </c>
      <c r="J24" s="48">
        <v>3402.2</v>
      </c>
      <c r="N24" s="32" t="str">
        <f t="shared" si="1"/>
        <v>Switzerland</v>
      </c>
      <c r="O24" s="33">
        <f>J24/J19</f>
        <v>3.3165015986898541E-2</v>
      </c>
    </row>
    <row r="25" spans="1:15" x14ac:dyDescent="0.25">
      <c r="A25" s="46" t="s">
        <v>7</v>
      </c>
      <c r="B25" s="47">
        <v>1119.9000000000001</v>
      </c>
      <c r="F25" s="32" t="str">
        <f t="shared" si="0"/>
        <v>Singapore</v>
      </c>
      <c r="G25" s="33">
        <f>B25/B19</f>
        <v>1.8853789276623258E-2</v>
      </c>
      <c r="I25" s="46" t="s">
        <v>9</v>
      </c>
      <c r="J25" s="49">
        <v>3052</v>
      </c>
      <c r="N25" s="32" t="str">
        <f t="shared" si="1"/>
        <v>Canada</v>
      </c>
      <c r="O25" s="33">
        <f>J25/J19</f>
        <v>2.9751228261717225E-2</v>
      </c>
    </row>
    <row r="26" spans="1:15" x14ac:dyDescent="0.25">
      <c r="A26" s="46" t="s">
        <v>37</v>
      </c>
      <c r="B26" s="48">
        <v>747.4</v>
      </c>
      <c r="F26" s="32" t="str">
        <f t="shared" si="0"/>
        <v>South Korea</v>
      </c>
      <c r="G26" s="33">
        <f>B26/B19</f>
        <v>1.2582661045940012E-2</v>
      </c>
      <c r="I26" s="46" t="s">
        <v>3</v>
      </c>
      <c r="J26" s="48">
        <v>1644.7</v>
      </c>
      <c r="N26" s="32" t="str">
        <f t="shared" si="1"/>
        <v>Japan</v>
      </c>
      <c r="O26" s="33">
        <f>J26/J19</f>
        <v>1.603271465335725E-2</v>
      </c>
    </row>
    <row r="27" spans="1:15" x14ac:dyDescent="0.25">
      <c r="A27" s="46" t="s">
        <v>9</v>
      </c>
      <c r="B27" s="47">
        <v>549.5</v>
      </c>
      <c r="F27" s="32" t="str">
        <f t="shared" si="0"/>
        <v>Canada</v>
      </c>
      <c r="G27" s="33">
        <f>B27/B19</f>
        <v>9.2509663429810509E-3</v>
      </c>
      <c r="I27" s="46" t="s">
        <v>37</v>
      </c>
      <c r="J27" s="47">
        <v>794.5</v>
      </c>
      <c r="N27" s="32" t="str">
        <f t="shared" si="1"/>
        <v>South Korea</v>
      </c>
      <c r="O27" s="33">
        <f>J27/J19</f>
        <v>7.7448724947360211E-3</v>
      </c>
    </row>
    <row r="28" spans="1:15" x14ac:dyDescent="0.25">
      <c r="A28" s="46" t="s">
        <v>8</v>
      </c>
      <c r="B28" s="48">
        <v>398.1</v>
      </c>
      <c r="F28" s="32" t="str">
        <f t="shared" si="0"/>
        <v>Mexico</v>
      </c>
      <c r="G28" s="33">
        <f>B28/B19</f>
        <v>6.7021104661342248E-3</v>
      </c>
      <c r="I28" s="46" t="s">
        <v>7</v>
      </c>
      <c r="J28" s="48">
        <v>741.4</v>
      </c>
      <c r="N28" s="32" t="str">
        <f t="shared" si="1"/>
        <v>Singapore</v>
      </c>
      <c r="O28" s="33">
        <f>J28/J19</f>
        <v>7.2272479139047019E-3</v>
      </c>
    </row>
    <row r="29" spans="1:15" x14ac:dyDescent="0.25">
      <c r="A29" s="46" t="s">
        <v>5</v>
      </c>
      <c r="B29" s="47">
        <v>353.1</v>
      </c>
      <c r="F29" s="32" t="str">
        <f t="shared" si="0"/>
        <v>Norway</v>
      </c>
      <c r="G29" s="33">
        <f>B29/B19</f>
        <v>5.9445245053805443E-3</v>
      </c>
      <c r="I29" s="46" t="s">
        <v>4</v>
      </c>
      <c r="J29" s="47">
        <v>560.79999999999995</v>
      </c>
      <c r="N29" s="32" t="str">
        <f t="shared" si="1"/>
        <v>Brazil</v>
      </c>
      <c r="O29" s="33">
        <f>J29/J19</f>
        <v>5.4667394525462053E-3</v>
      </c>
    </row>
    <row r="30" spans="1:15" x14ac:dyDescent="0.25">
      <c r="A30" s="46" t="s">
        <v>10</v>
      </c>
      <c r="B30" s="48">
        <v>294.10000000000002</v>
      </c>
      <c r="F30" s="34" t="s">
        <v>76</v>
      </c>
      <c r="G30" s="33">
        <f>E19/B19</f>
        <v>0.11016141631537126</v>
      </c>
      <c r="I30" s="46" t="s">
        <v>8</v>
      </c>
      <c r="J30" s="48">
        <v>544.4</v>
      </c>
      <c r="N30" s="34" t="s">
        <v>76</v>
      </c>
      <c r="O30" s="33">
        <f>M19/J19</f>
        <v>0.22739413553770582</v>
      </c>
    </row>
    <row r="31" spans="1:15" x14ac:dyDescent="0.25">
      <c r="A31" s="46" t="s">
        <v>6</v>
      </c>
      <c r="B31" s="47">
        <v>242.6</v>
      </c>
      <c r="F31" s="22" t="s">
        <v>77</v>
      </c>
      <c r="G31" s="35">
        <f>SUM(G20:G30)</f>
        <v>0.99999999999999989</v>
      </c>
      <c r="I31" s="46" t="s">
        <v>10</v>
      </c>
      <c r="J31" s="47">
        <v>394.9</v>
      </c>
      <c r="N31" s="22" t="s">
        <v>77</v>
      </c>
      <c r="O31" s="35">
        <f>SUM(O20:O30)</f>
        <v>1</v>
      </c>
    </row>
    <row r="32" spans="1:15" x14ac:dyDescent="0.25">
      <c r="A32" s="46" t="s">
        <v>43</v>
      </c>
      <c r="B32" s="48">
        <v>232.8</v>
      </c>
      <c r="I32" s="46" t="s">
        <v>5</v>
      </c>
      <c r="J32" s="48">
        <v>392.9</v>
      </c>
    </row>
    <row r="33" spans="1:10" x14ac:dyDescent="0.25">
      <c r="A33" s="46" t="s">
        <v>4</v>
      </c>
      <c r="B33" s="47">
        <v>192.1</v>
      </c>
      <c r="I33" s="46" t="s">
        <v>38</v>
      </c>
      <c r="J33" s="47">
        <v>307.3</v>
      </c>
    </row>
    <row r="34" spans="1:10" x14ac:dyDescent="0.25">
      <c r="A34" s="46" t="s">
        <v>39</v>
      </c>
      <c r="B34" s="50">
        <v>160</v>
      </c>
      <c r="I34" s="46" t="s">
        <v>40</v>
      </c>
      <c r="J34" s="48">
        <v>306.2</v>
      </c>
    </row>
    <row r="35" spans="1:10" x14ac:dyDescent="0.25">
      <c r="A35" s="46" t="s">
        <v>41</v>
      </c>
      <c r="B35" s="47">
        <v>150.4</v>
      </c>
      <c r="I35" s="46" t="s">
        <v>39</v>
      </c>
      <c r="J35" s="47">
        <v>282.5</v>
      </c>
    </row>
    <row r="36" spans="1:10" x14ac:dyDescent="0.25">
      <c r="A36" s="46" t="s">
        <v>11</v>
      </c>
      <c r="B36" s="48">
        <v>108.2</v>
      </c>
      <c r="I36" s="46" t="s">
        <v>41</v>
      </c>
      <c r="J36" s="48">
        <v>265.10000000000002</v>
      </c>
    </row>
    <row r="37" spans="1:10" x14ac:dyDescent="0.25">
      <c r="A37" s="46" t="s">
        <v>36</v>
      </c>
      <c r="B37" s="47">
        <v>89.4</v>
      </c>
      <c r="I37" s="46" t="s">
        <v>13</v>
      </c>
      <c r="J37" s="47">
        <v>174.9</v>
      </c>
    </row>
    <row r="38" spans="1:10" x14ac:dyDescent="0.25">
      <c r="A38" s="46" t="s">
        <v>46</v>
      </c>
      <c r="B38" s="48">
        <v>79.2</v>
      </c>
      <c r="I38" s="46" t="s">
        <v>12</v>
      </c>
      <c r="J38" s="48">
        <v>141.4</v>
      </c>
    </row>
    <row r="39" spans="1:10" x14ac:dyDescent="0.25">
      <c r="A39" s="46" t="s">
        <v>13</v>
      </c>
      <c r="B39" s="47">
        <v>63.2</v>
      </c>
      <c r="I39" s="46" t="s">
        <v>44</v>
      </c>
      <c r="J39" s="47">
        <v>124.5</v>
      </c>
    </row>
    <row r="40" spans="1:10" x14ac:dyDescent="0.25">
      <c r="A40" s="46" t="s">
        <v>40</v>
      </c>
      <c r="B40" s="48">
        <v>55.4</v>
      </c>
      <c r="I40" s="46" t="s">
        <v>36</v>
      </c>
      <c r="J40" s="48">
        <v>123.4</v>
      </c>
    </row>
    <row r="41" spans="1:10" x14ac:dyDescent="0.25">
      <c r="A41" s="46" t="s">
        <v>49</v>
      </c>
      <c r="B41" s="47">
        <v>53.1</v>
      </c>
      <c r="I41" s="46" t="s">
        <v>43</v>
      </c>
      <c r="J41" s="47">
        <v>84.9</v>
      </c>
    </row>
    <row r="42" spans="1:10" x14ac:dyDescent="0.25">
      <c r="A42" s="46" t="s">
        <v>45</v>
      </c>
      <c r="B42" s="48">
        <v>51.2</v>
      </c>
      <c r="I42" s="46" t="s">
        <v>47</v>
      </c>
      <c r="J42" s="48">
        <v>64.099999999999994</v>
      </c>
    </row>
    <row r="43" spans="1:10" x14ac:dyDescent="0.25">
      <c r="A43" s="46" t="s">
        <v>38</v>
      </c>
      <c r="B43" s="47">
        <v>43.9</v>
      </c>
      <c r="I43" s="46" t="s">
        <v>42</v>
      </c>
      <c r="J43" s="47">
        <v>50.9</v>
      </c>
    </row>
    <row r="44" spans="1:10" x14ac:dyDescent="0.25">
      <c r="A44" s="46" t="s">
        <v>44</v>
      </c>
      <c r="B44" s="48">
        <v>38.5</v>
      </c>
      <c r="I44" s="46" t="s">
        <v>49</v>
      </c>
      <c r="J44" s="48">
        <v>46.7</v>
      </c>
    </row>
    <row r="45" spans="1:10" x14ac:dyDescent="0.25">
      <c r="A45" s="46" t="s">
        <v>47</v>
      </c>
      <c r="B45" s="49">
        <v>24</v>
      </c>
      <c r="I45" s="46" t="s">
        <v>45</v>
      </c>
      <c r="J45" s="47">
        <v>43.4</v>
      </c>
    </row>
    <row r="46" spans="1:10" x14ac:dyDescent="0.25">
      <c r="A46" s="46" t="s">
        <v>12</v>
      </c>
      <c r="B46" s="48">
        <v>20.3</v>
      </c>
      <c r="I46" s="46" t="s">
        <v>46</v>
      </c>
      <c r="J46" s="48">
        <v>36.200000000000003</v>
      </c>
    </row>
    <row r="47" spans="1:10" x14ac:dyDescent="0.25">
      <c r="A47" s="46" t="s">
        <v>42</v>
      </c>
      <c r="B47" s="47">
        <v>19.5</v>
      </c>
      <c r="I47" s="46" t="s">
        <v>48</v>
      </c>
      <c r="J47" s="47">
        <v>30.6</v>
      </c>
    </row>
    <row r="48" spans="1:10" x14ac:dyDescent="0.25">
      <c r="A48" s="46" t="s">
        <v>48</v>
      </c>
      <c r="B48" s="48">
        <v>14.4</v>
      </c>
      <c r="I48" s="46" t="s">
        <v>11</v>
      </c>
      <c r="J48" s="48">
        <v>13.2</v>
      </c>
    </row>
    <row r="49" spans="1:10" x14ac:dyDescent="0.25">
      <c r="A49" s="46" t="s">
        <v>51</v>
      </c>
      <c r="B49" s="47">
        <v>13.9</v>
      </c>
      <c r="I49" s="46" t="s">
        <v>51</v>
      </c>
      <c r="J49" s="47">
        <v>4.4000000000000004</v>
      </c>
    </row>
    <row r="50" spans="1:10" x14ac:dyDescent="0.25">
      <c r="A50" s="46" t="s">
        <v>50</v>
      </c>
      <c r="B50" s="48">
        <v>4.5</v>
      </c>
      <c r="I50" s="46" t="s">
        <v>50</v>
      </c>
      <c r="J50" s="48">
        <v>4.3</v>
      </c>
    </row>
    <row r="51" spans="1:10" x14ac:dyDescent="0.25">
      <c r="A51" s="46" t="s">
        <v>52</v>
      </c>
      <c r="B51" s="49">
        <v>0</v>
      </c>
      <c r="I51" s="46" t="s">
        <v>52</v>
      </c>
      <c r="J51" s="47">
        <v>0.3</v>
      </c>
    </row>
    <row r="53" spans="1:10" x14ac:dyDescent="0.25">
      <c r="A53" s="8" t="s">
        <v>31</v>
      </c>
      <c r="I53" s="8" t="s">
        <v>31</v>
      </c>
    </row>
    <row r="54" spans="1:10" x14ac:dyDescent="0.25">
      <c r="A54" s="8" t="s">
        <v>32</v>
      </c>
      <c r="B54" s="7" t="s">
        <v>33</v>
      </c>
      <c r="I54" s="8" t="s">
        <v>32</v>
      </c>
      <c r="J54" s="7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L52"/>
  <sheetViews>
    <sheetView topLeftCell="B8" zoomScale="70" zoomScaleNormal="70" workbookViewId="0">
      <selection activeCell="K58" sqref="K58"/>
    </sheetView>
  </sheetViews>
  <sheetFormatPr defaultColWidth="9" defaultRowHeight="13.2" x14ac:dyDescent="0.25"/>
  <cols>
    <col min="1" max="12" width="17.85546875" style="5" customWidth="1"/>
    <col min="13" max="16384" width="9" style="5"/>
  </cols>
  <sheetData>
    <row r="1" spans="1:4" x14ac:dyDescent="0.25">
      <c r="A1" s="15" t="s">
        <v>119</v>
      </c>
    </row>
    <row r="2" spans="1:4" x14ac:dyDescent="0.25">
      <c r="A2" s="2" t="s">
        <v>82</v>
      </c>
    </row>
    <row r="3" spans="1:4" x14ac:dyDescent="0.25">
      <c r="A3" s="1"/>
    </row>
    <row r="4" spans="1:4" x14ac:dyDescent="0.25">
      <c r="A4" s="37" t="s">
        <v>83</v>
      </c>
    </row>
    <row r="6" spans="1:4" ht="13.8" x14ac:dyDescent="0.3">
      <c r="A6" s="51" t="s">
        <v>120</v>
      </c>
      <c r="B6"/>
      <c r="C6"/>
      <c r="D6"/>
    </row>
    <row r="7" spans="1:4" ht="13.8" x14ac:dyDescent="0.3">
      <c r="A7" s="51" t="s">
        <v>14</v>
      </c>
      <c r="B7" s="52" t="s">
        <v>121</v>
      </c>
      <c r="C7"/>
      <c r="D7"/>
    </row>
    <row r="8" spans="1:4" ht="13.8" x14ac:dyDescent="0.3">
      <c r="A8" s="51" t="s">
        <v>15</v>
      </c>
      <c r="B8" s="51" t="s">
        <v>87</v>
      </c>
      <c r="C8"/>
      <c r="D8"/>
    </row>
    <row r="9" spans="1:4" ht="13.8" x14ac:dyDescent="0.3">
      <c r="A9"/>
      <c r="B9"/>
      <c r="C9"/>
      <c r="D9"/>
    </row>
    <row r="10" spans="1:4" ht="13.8" x14ac:dyDescent="0.3">
      <c r="A10" s="52" t="s">
        <v>16</v>
      </c>
      <c r="B10"/>
      <c r="C10" s="51" t="s">
        <v>17</v>
      </c>
      <c r="D10"/>
    </row>
    <row r="11" spans="1:4" ht="13.8" x14ac:dyDescent="0.3">
      <c r="A11" s="52" t="s">
        <v>18</v>
      </c>
      <c r="B11"/>
      <c r="C11" s="51" t="s">
        <v>19</v>
      </c>
      <c r="D11"/>
    </row>
    <row r="12" spans="1:4" ht="13.8" x14ac:dyDescent="0.3">
      <c r="A12" s="52" t="s">
        <v>88</v>
      </c>
      <c r="B12"/>
      <c r="C12" s="51" t="s">
        <v>95</v>
      </c>
      <c r="D12"/>
    </row>
    <row r="13" spans="1:4" ht="13.8" x14ac:dyDescent="0.3">
      <c r="A13" s="52" t="s">
        <v>20</v>
      </c>
      <c r="B13"/>
      <c r="C13" s="51" t="s">
        <v>21</v>
      </c>
      <c r="D13"/>
    </row>
    <row r="14" spans="1:4" ht="13.8" x14ac:dyDescent="0.3">
      <c r="A14" s="52" t="s">
        <v>22</v>
      </c>
      <c r="B14"/>
      <c r="C14" s="51" t="s">
        <v>23</v>
      </c>
      <c r="D14"/>
    </row>
    <row r="15" spans="1:4" ht="13.8" x14ac:dyDescent="0.3">
      <c r="A15"/>
      <c r="B15"/>
      <c r="C15"/>
      <c r="D15"/>
    </row>
    <row r="16" spans="1:4" x14ac:dyDescent="0.25">
      <c r="A16" s="41" t="s">
        <v>26</v>
      </c>
      <c r="B16" s="43" t="s">
        <v>27</v>
      </c>
      <c r="C16" s="43" t="s">
        <v>28</v>
      </c>
      <c r="D16" s="43" t="s">
        <v>53</v>
      </c>
    </row>
    <row r="17" spans="1:7" ht="13.8" x14ac:dyDescent="0.3">
      <c r="A17" s="44" t="s">
        <v>24</v>
      </c>
      <c r="B17" s="45" t="s">
        <v>30</v>
      </c>
      <c r="C17" s="45" t="s">
        <v>30</v>
      </c>
      <c r="D17" s="45" t="s">
        <v>30</v>
      </c>
    </row>
    <row r="18" spans="1:7" x14ac:dyDescent="0.25">
      <c r="A18" s="46" t="s">
        <v>54</v>
      </c>
      <c r="B18" s="47">
        <v>41804.5</v>
      </c>
      <c r="C18" s="47">
        <v>47277.7</v>
      </c>
      <c r="D18" s="47">
        <v>-5473.1</v>
      </c>
    </row>
    <row r="19" spans="1:7" x14ac:dyDescent="0.25">
      <c r="A19" s="46" t="s">
        <v>55</v>
      </c>
      <c r="B19" s="48">
        <v>43038.400000000001</v>
      </c>
      <c r="C19" s="50">
        <v>48808</v>
      </c>
      <c r="D19" s="48">
        <v>-5769.6</v>
      </c>
      <c r="F19" s="9"/>
      <c r="G19" s="9"/>
    </row>
    <row r="20" spans="1:7" x14ac:dyDescent="0.25">
      <c r="A20" s="46" t="s">
        <v>56</v>
      </c>
      <c r="B20" s="47">
        <v>45832.7</v>
      </c>
      <c r="C20" s="49">
        <v>55099</v>
      </c>
      <c r="D20" s="47">
        <v>-9266.2999999999993</v>
      </c>
      <c r="F20" s="9"/>
      <c r="G20" s="9"/>
    </row>
    <row r="21" spans="1:7" x14ac:dyDescent="0.25">
      <c r="A21" s="46" t="s">
        <v>57</v>
      </c>
      <c r="B21" s="48">
        <v>49474.1</v>
      </c>
      <c r="C21" s="48">
        <v>56885.2</v>
      </c>
      <c r="D21" s="50">
        <v>-7411</v>
      </c>
      <c r="F21" s="9"/>
      <c r="G21" s="9"/>
    </row>
    <row r="22" spans="1:7" x14ac:dyDescent="0.25">
      <c r="A22" s="46" t="s">
        <v>58</v>
      </c>
      <c r="B22" s="47">
        <v>54808.1</v>
      </c>
      <c r="C22" s="47">
        <v>64903.4</v>
      </c>
      <c r="D22" s="47">
        <v>-10095.299999999999</v>
      </c>
      <c r="F22" s="9"/>
      <c r="G22" s="9"/>
    </row>
    <row r="23" spans="1:7" x14ac:dyDescent="0.25">
      <c r="A23" s="46" t="s">
        <v>59</v>
      </c>
      <c r="B23" s="48">
        <v>58946.9</v>
      </c>
      <c r="C23" s="48">
        <v>75303.3</v>
      </c>
      <c r="D23" s="48">
        <v>-16356.3</v>
      </c>
      <c r="F23" s="9"/>
      <c r="G23" s="9"/>
    </row>
    <row r="24" spans="1:7" x14ac:dyDescent="0.25">
      <c r="A24" s="46" t="s">
        <v>60</v>
      </c>
      <c r="B24" s="49">
        <v>66803</v>
      </c>
      <c r="C24" s="47">
        <v>83134.8</v>
      </c>
      <c r="D24" s="47">
        <v>-16331.8</v>
      </c>
      <c r="F24" s="9"/>
      <c r="G24" s="9"/>
    </row>
    <row r="25" spans="1:7" x14ac:dyDescent="0.25">
      <c r="A25" s="46" t="s">
        <v>61</v>
      </c>
      <c r="B25" s="48">
        <v>83736.800000000003</v>
      </c>
      <c r="C25" s="48">
        <v>98839.9</v>
      </c>
      <c r="D25" s="48">
        <v>-15103.1</v>
      </c>
      <c r="F25" s="9"/>
      <c r="G25" s="9"/>
    </row>
    <row r="26" spans="1:7" x14ac:dyDescent="0.25">
      <c r="A26" s="46" t="s">
        <v>62</v>
      </c>
      <c r="B26" s="47">
        <v>82941.600000000006</v>
      </c>
      <c r="C26" s="49">
        <v>101236</v>
      </c>
      <c r="D26" s="47">
        <v>-18294.400000000001</v>
      </c>
      <c r="F26" s="9"/>
      <c r="G26" s="9"/>
    </row>
    <row r="27" spans="1:7" x14ac:dyDescent="0.25">
      <c r="A27" s="46" t="s">
        <v>63</v>
      </c>
      <c r="B27" s="48">
        <v>89343.4</v>
      </c>
      <c r="C27" s="48">
        <v>109304.6</v>
      </c>
      <c r="D27" s="48">
        <v>-19961.2</v>
      </c>
      <c r="F27" s="9"/>
      <c r="G27" s="9"/>
    </row>
    <row r="28" spans="1:7" x14ac:dyDescent="0.25">
      <c r="A28" s="46" t="s">
        <v>64</v>
      </c>
      <c r="B28" s="49">
        <v>88133</v>
      </c>
      <c r="C28" s="47">
        <v>117204.8</v>
      </c>
      <c r="D28" s="47">
        <v>-29071.8</v>
      </c>
      <c r="F28" s="9"/>
      <c r="G28" s="9"/>
    </row>
    <row r="29" spans="1:7" x14ac:dyDescent="0.25">
      <c r="A29" s="46" t="s">
        <v>25</v>
      </c>
      <c r="B29" s="50">
        <v>100135</v>
      </c>
      <c r="C29" s="48">
        <v>127340.8</v>
      </c>
      <c r="D29" s="48">
        <v>-27205.8</v>
      </c>
      <c r="F29" s="9"/>
      <c r="G29" s="9"/>
    </row>
    <row r="30" spans="1:7" x14ac:dyDescent="0.25">
      <c r="A30" s="46" t="s">
        <v>78</v>
      </c>
      <c r="B30" s="47">
        <v>119394.4</v>
      </c>
      <c r="C30" s="47">
        <v>151879.5</v>
      </c>
      <c r="D30" s="47">
        <v>-32485.1</v>
      </c>
      <c r="F30" s="9"/>
      <c r="G30" s="9"/>
    </row>
    <row r="31" spans="1:7" x14ac:dyDescent="0.25">
      <c r="A31" s="46" t="s">
        <v>90</v>
      </c>
      <c r="B31" s="48">
        <v>127325.8</v>
      </c>
      <c r="C31" s="48">
        <v>164273.20000000001</v>
      </c>
      <c r="D31" s="48">
        <v>-36947.4</v>
      </c>
      <c r="F31" s="9"/>
      <c r="G31" s="9"/>
    </row>
    <row r="33" spans="1:12" x14ac:dyDescent="0.25">
      <c r="A33" s="8" t="s">
        <v>31</v>
      </c>
    </row>
    <row r="34" spans="1:12" x14ac:dyDescent="0.25">
      <c r="A34" s="8" t="s">
        <v>32</v>
      </c>
      <c r="B34" s="7" t="s">
        <v>33</v>
      </c>
    </row>
    <row r="37" spans="1:12" s="80" customFormat="1" ht="28.2" customHeight="1" x14ac:dyDescent="0.3">
      <c r="A37" s="79"/>
      <c r="B37" s="103" t="s">
        <v>65</v>
      </c>
      <c r="C37" s="103"/>
      <c r="D37" s="103"/>
      <c r="F37" s="104" t="s">
        <v>137</v>
      </c>
      <c r="G37" s="105"/>
      <c r="H37" s="106"/>
      <c r="J37" s="104" t="s">
        <v>136</v>
      </c>
      <c r="K37" s="105"/>
      <c r="L37" s="106"/>
    </row>
    <row r="38" spans="1:12" s="81" customFormat="1" x14ac:dyDescent="0.25">
      <c r="A38" s="86"/>
      <c r="B38" s="75" t="s">
        <v>66</v>
      </c>
      <c r="C38" s="75" t="s">
        <v>67</v>
      </c>
      <c r="D38" s="75" t="s">
        <v>53</v>
      </c>
      <c r="F38" s="68" t="s">
        <v>66</v>
      </c>
      <c r="G38" s="68" t="s">
        <v>67</v>
      </c>
      <c r="H38" s="68" t="s">
        <v>53</v>
      </c>
      <c r="J38" s="75" t="s">
        <v>66</v>
      </c>
      <c r="K38" s="75" t="s">
        <v>67</v>
      </c>
      <c r="L38" s="75" t="s">
        <v>53</v>
      </c>
    </row>
    <row r="39" spans="1:12" x14ac:dyDescent="0.25">
      <c r="A39" s="11" t="str">
        <f>A18</f>
        <v>2010</v>
      </c>
      <c r="B39" s="21">
        <f>B18/1000</f>
        <v>41.804499999999997</v>
      </c>
      <c r="C39" s="21">
        <f t="shared" ref="C39:D39" si="0">C18/1000</f>
        <v>47.277699999999996</v>
      </c>
      <c r="D39" s="21">
        <f t="shared" si="0"/>
        <v>-5.4731000000000005</v>
      </c>
      <c r="F39" s="11"/>
      <c r="G39" s="11"/>
      <c r="H39" s="11"/>
      <c r="J39" s="36"/>
      <c r="K39" s="36"/>
      <c r="L39" s="36"/>
    </row>
    <row r="40" spans="1:12" x14ac:dyDescent="0.25">
      <c r="A40" s="11" t="str">
        <f t="shared" ref="A40:A52" si="1">A19</f>
        <v>2011</v>
      </c>
      <c r="B40" s="21">
        <f t="shared" ref="B40:D52" si="2">B19/1000</f>
        <v>43.038400000000003</v>
      </c>
      <c r="C40" s="21">
        <f t="shared" si="2"/>
        <v>48.808</v>
      </c>
      <c r="D40" s="21">
        <f t="shared" si="2"/>
        <v>-5.7696000000000005</v>
      </c>
      <c r="F40" s="87">
        <f>(B19-B18)/1000</f>
        <v>1.2339000000000016</v>
      </c>
      <c r="G40" s="87">
        <f t="shared" ref="G40:H52" si="3">(C19-C18)/1000</f>
        <v>1.5303000000000029</v>
      </c>
      <c r="H40" s="87">
        <f t="shared" si="3"/>
        <v>-0.29649999999999999</v>
      </c>
      <c r="J40" s="13">
        <f>(B19-B18)/B18</f>
        <v>2.9515961200349279E-2</v>
      </c>
      <c r="K40" s="13">
        <f>(C19-C18)/C18</f>
        <v>3.2368325870336397E-2</v>
      </c>
      <c r="L40" s="13">
        <f>(D19-D18)/D18</f>
        <v>5.4174051268933508E-2</v>
      </c>
    </row>
    <row r="41" spans="1:12" x14ac:dyDescent="0.25">
      <c r="A41" s="11" t="str">
        <f t="shared" si="1"/>
        <v>2012</v>
      </c>
      <c r="B41" s="21">
        <f t="shared" si="2"/>
        <v>45.832699999999996</v>
      </c>
      <c r="C41" s="21">
        <f t="shared" si="2"/>
        <v>55.098999999999997</v>
      </c>
      <c r="D41" s="21">
        <f t="shared" si="2"/>
        <v>-9.2662999999999993</v>
      </c>
      <c r="E41" s="73"/>
      <c r="F41" s="87">
        <f t="shared" ref="F41:F52" si="4">(B20-B19)/1000</f>
        <v>2.7942999999999958</v>
      </c>
      <c r="G41" s="87">
        <f t="shared" si="3"/>
        <v>6.2910000000000004</v>
      </c>
      <c r="H41" s="87">
        <f t="shared" si="3"/>
        <v>-3.4966999999999988</v>
      </c>
      <c r="I41" s="73"/>
      <c r="J41" s="13">
        <f t="shared" ref="J41:L52" si="5">(B20-B19)/B19</f>
        <v>6.492574073385618E-2</v>
      </c>
      <c r="K41" s="13">
        <f t="shared" si="5"/>
        <v>0.12889280445828552</v>
      </c>
      <c r="L41" s="13">
        <f t="shared" si="5"/>
        <v>0.6060558790904047</v>
      </c>
    </row>
    <row r="42" spans="1:12" x14ac:dyDescent="0.25">
      <c r="A42" s="11" t="str">
        <f t="shared" si="1"/>
        <v>2013</v>
      </c>
      <c r="B42" s="21">
        <f t="shared" si="2"/>
        <v>49.4741</v>
      </c>
      <c r="C42" s="21">
        <f t="shared" si="2"/>
        <v>56.885199999999998</v>
      </c>
      <c r="D42" s="21">
        <f t="shared" si="2"/>
        <v>-7.4109999999999996</v>
      </c>
      <c r="E42" s="73"/>
      <c r="F42" s="87">
        <f t="shared" si="4"/>
        <v>3.6414000000000013</v>
      </c>
      <c r="G42" s="87">
        <f t="shared" si="3"/>
        <v>1.7861999999999971</v>
      </c>
      <c r="H42" s="87">
        <f t="shared" si="3"/>
        <v>1.8552999999999993</v>
      </c>
      <c r="I42" s="73"/>
      <c r="J42" s="13">
        <f t="shared" si="5"/>
        <v>7.9449825124856308E-2</v>
      </c>
      <c r="K42" s="13">
        <f t="shared" si="5"/>
        <v>3.2418011216174471E-2</v>
      </c>
      <c r="L42" s="13">
        <f t="shared" si="5"/>
        <v>-0.20022015259596596</v>
      </c>
    </row>
    <row r="43" spans="1:12" x14ac:dyDescent="0.25">
      <c r="A43" s="11" t="str">
        <f t="shared" si="1"/>
        <v>2014</v>
      </c>
      <c r="B43" s="21">
        <f t="shared" si="2"/>
        <v>54.808099999999996</v>
      </c>
      <c r="C43" s="21">
        <f t="shared" si="2"/>
        <v>64.903400000000005</v>
      </c>
      <c r="D43" s="21">
        <f t="shared" si="2"/>
        <v>-10.0953</v>
      </c>
      <c r="E43" s="73"/>
      <c r="F43" s="87">
        <f t="shared" si="4"/>
        <v>5.3339999999999996</v>
      </c>
      <c r="G43" s="87">
        <f t="shared" si="3"/>
        <v>8.0182000000000038</v>
      </c>
      <c r="H43" s="87">
        <f t="shared" si="3"/>
        <v>-2.6842999999999995</v>
      </c>
      <c r="I43" s="73"/>
      <c r="J43" s="13">
        <f t="shared" si="5"/>
        <v>0.10781398752074318</v>
      </c>
      <c r="K43" s="13">
        <f t="shared" si="5"/>
        <v>0.14095406186494913</v>
      </c>
      <c r="L43" s="13">
        <f t="shared" si="5"/>
        <v>0.36220483065713122</v>
      </c>
    </row>
    <row r="44" spans="1:12" x14ac:dyDescent="0.25">
      <c r="A44" s="11" t="str">
        <f t="shared" si="1"/>
        <v>2015</v>
      </c>
      <c r="B44" s="21">
        <f t="shared" si="2"/>
        <v>58.946899999999999</v>
      </c>
      <c r="C44" s="21">
        <f t="shared" si="2"/>
        <v>75.303300000000007</v>
      </c>
      <c r="D44" s="21">
        <f t="shared" si="2"/>
        <v>-16.356300000000001</v>
      </c>
      <c r="E44" s="73"/>
      <c r="F44" s="87">
        <f t="shared" si="4"/>
        <v>4.1388000000000025</v>
      </c>
      <c r="G44" s="87">
        <f t="shared" si="3"/>
        <v>10.399900000000001</v>
      </c>
      <c r="H44" s="87">
        <f t="shared" si="3"/>
        <v>-6.2610000000000001</v>
      </c>
      <c r="I44" s="73"/>
      <c r="J44" s="13">
        <f t="shared" si="5"/>
        <v>7.5514385647376989E-2</v>
      </c>
      <c r="K44" s="13">
        <f t="shared" si="5"/>
        <v>0.1602365977745388</v>
      </c>
      <c r="L44" s="13">
        <f t="shared" si="5"/>
        <v>0.62018959317702305</v>
      </c>
    </row>
    <row r="45" spans="1:12" x14ac:dyDescent="0.25">
      <c r="A45" s="11" t="str">
        <f t="shared" si="1"/>
        <v>2016</v>
      </c>
      <c r="B45" s="21">
        <f t="shared" si="2"/>
        <v>66.802999999999997</v>
      </c>
      <c r="C45" s="21">
        <f t="shared" si="2"/>
        <v>83.134799999999998</v>
      </c>
      <c r="D45" s="21">
        <f t="shared" si="2"/>
        <v>-16.331799999999998</v>
      </c>
      <c r="E45" s="73"/>
      <c r="F45" s="87">
        <f t="shared" si="4"/>
        <v>7.8560999999999988</v>
      </c>
      <c r="G45" s="87">
        <f t="shared" si="3"/>
        <v>7.8315000000000001</v>
      </c>
      <c r="H45" s="87">
        <f t="shared" si="3"/>
        <v>2.4500000000000001E-2</v>
      </c>
      <c r="I45" s="73"/>
      <c r="J45" s="13">
        <f t="shared" si="5"/>
        <v>0.13327418405378397</v>
      </c>
      <c r="K45" s="13">
        <f t="shared" si="5"/>
        <v>0.10399942631996206</v>
      </c>
      <c r="L45" s="13">
        <f t="shared" si="5"/>
        <v>-1.497893777932662E-3</v>
      </c>
    </row>
    <row r="46" spans="1:12" x14ac:dyDescent="0.25">
      <c r="A46" s="11" t="str">
        <f t="shared" si="1"/>
        <v>2017</v>
      </c>
      <c r="B46" s="21">
        <f t="shared" si="2"/>
        <v>83.736800000000002</v>
      </c>
      <c r="C46" s="21">
        <f t="shared" si="2"/>
        <v>98.8399</v>
      </c>
      <c r="D46" s="21">
        <f t="shared" si="2"/>
        <v>-15.1031</v>
      </c>
      <c r="E46" s="73"/>
      <c r="F46" s="87">
        <f t="shared" si="4"/>
        <v>16.933800000000002</v>
      </c>
      <c r="G46" s="87">
        <f t="shared" si="3"/>
        <v>15.705099999999991</v>
      </c>
      <c r="H46" s="87">
        <f t="shared" si="3"/>
        <v>1.228699999999999</v>
      </c>
      <c r="I46" s="73"/>
      <c r="J46" s="13">
        <f t="shared" si="5"/>
        <v>0.25348861578072845</v>
      </c>
      <c r="K46" s="13">
        <f t="shared" si="5"/>
        <v>0.18891126219104384</v>
      </c>
      <c r="L46" s="13">
        <f t="shared" si="5"/>
        <v>-7.5233593357743725E-2</v>
      </c>
    </row>
    <row r="47" spans="1:12" x14ac:dyDescent="0.25">
      <c r="A47" s="11" t="str">
        <f t="shared" si="1"/>
        <v>2018</v>
      </c>
      <c r="B47" s="21">
        <f t="shared" si="2"/>
        <v>82.941600000000008</v>
      </c>
      <c r="C47" s="21">
        <f t="shared" si="2"/>
        <v>101.236</v>
      </c>
      <c r="D47" s="21">
        <f t="shared" si="2"/>
        <v>-18.294400000000003</v>
      </c>
      <c r="E47" s="73"/>
      <c r="F47" s="87">
        <f t="shared" si="4"/>
        <v>-0.79519999999999713</v>
      </c>
      <c r="G47" s="87">
        <f t="shared" si="3"/>
        <v>2.3961000000000059</v>
      </c>
      <c r="H47" s="87">
        <f t="shared" si="3"/>
        <v>-3.1913000000000009</v>
      </c>
      <c r="I47" s="73"/>
      <c r="J47" s="13">
        <f t="shared" si="5"/>
        <v>-9.4964221226509372E-3</v>
      </c>
      <c r="K47" s="13">
        <f t="shared" si="5"/>
        <v>2.42422341584725E-2</v>
      </c>
      <c r="L47" s="13">
        <f t="shared" si="5"/>
        <v>0.21130099118723977</v>
      </c>
    </row>
    <row r="48" spans="1:12" x14ac:dyDescent="0.25">
      <c r="A48" s="11" t="str">
        <f t="shared" si="1"/>
        <v>2019</v>
      </c>
      <c r="B48" s="21">
        <f t="shared" si="2"/>
        <v>89.343399999999988</v>
      </c>
      <c r="C48" s="21">
        <f t="shared" si="2"/>
        <v>109.30460000000001</v>
      </c>
      <c r="D48" s="21">
        <f t="shared" si="2"/>
        <v>-19.961200000000002</v>
      </c>
      <c r="E48" s="73"/>
      <c r="F48" s="87">
        <f t="shared" si="4"/>
        <v>6.4017999999999882</v>
      </c>
      <c r="G48" s="87">
        <f t="shared" si="3"/>
        <v>8.0686000000000053</v>
      </c>
      <c r="H48" s="87">
        <f t="shared" si="3"/>
        <v>-1.6667999999999992</v>
      </c>
      <c r="I48" s="73"/>
      <c r="J48" s="13">
        <f t="shared" si="5"/>
        <v>7.7184428561783092E-2</v>
      </c>
      <c r="K48" s="13">
        <f t="shared" si="5"/>
        <v>7.970089691414127E-2</v>
      </c>
      <c r="L48" s="13">
        <f t="shared" si="5"/>
        <v>9.1109847822284373E-2</v>
      </c>
    </row>
    <row r="49" spans="1:12" x14ac:dyDescent="0.25">
      <c r="A49" s="11" t="str">
        <f t="shared" si="1"/>
        <v>2020</v>
      </c>
      <c r="B49" s="21">
        <f t="shared" si="2"/>
        <v>88.132999999999996</v>
      </c>
      <c r="C49" s="21">
        <f t="shared" si="2"/>
        <v>117.20480000000001</v>
      </c>
      <c r="D49" s="21">
        <f t="shared" si="2"/>
        <v>-29.0718</v>
      </c>
      <c r="E49" s="73"/>
      <c r="F49" s="87">
        <f t="shared" si="4"/>
        <v>-1.2103999999999941</v>
      </c>
      <c r="G49" s="87">
        <f t="shared" si="3"/>
        <v>7.9001999999999972</v>
      </c>
      <c r="H49" s="87">
        <f t="shared" si="3"/>
        <v>-9.110599999999998</v>
      </c>
      <c r="I49" s="73"/>
      <c r="J49" s="13">
        <f t="shared" si="5"/>
        <v>-1.3547727084485192E-2</v>
      </c>
      <c r="K49" s="13">
        <f t="shared" si="5"/>
        <v>7.2276921556823748E-2</v>
      </c>
      <c r="L49" s="13">
        <f t="shared" si="5"/>
        <v>0.45641544596517236</v>
      </c>
    </row>
    <row r="50" spans="1:12" x14ac:dyDescent="0.25">
      <c r="A50" s="11" t="str">
        <f t="shared" si="1"/>
        <v>2021</v>
      </c>
      <c r="B50" s="21">
        <f t="shared" si="2"/>
        <v>100.13500000000001</v>
      </c>
      <c r="C50" s="21">
        <f t="shared" si="2"/>
        <v>127.3408</v>
      </c>
      <c r="D50" s="21">
        <f t="shared" si="2"/>
        <v>-27.2058</v>
      </c>
      <c r="E50" s="73"/>
      <c r="F50" s="87">
        <f t="shared" si="4"/>
        <v>12.002000000000001</v>
      </c>
      <c r="G50" s="87">
        <f t="shared" si="3"/>
        <v>10.135999999999999</v>
      </c>
      <c r="H50" s="87">
        <f t="shared" si="3"/>
        <v>1.8660000000000001</v>
      </c>
      <c r="I50" s="73"/>
      <c r="J50" s="13">
        <f t="shared" si="5"/>
        <v>0.13618054531219861</v>
      </c>
      <c r="K50" s="13">
        <f t="shared" si="5"/>
        <v>8.6481099750180881E-2</v>
      </c>
      <c r="L50" s="13">
        <f t="shared" si="5"/>
        <v>-6.4185912121024494E-2</v>
      </c>
    </row>
    <row r="51" spans="1:12" x14ac:dyDescent="0.25">
      <c r="A51" s="11" t="str">
        <f t="shared" si="1"/>
        <v>2022</v>
      </c>
      <c r="B51" s="21">
        <f t="shared" si="2"/>
        <v>119.39439999999999</v>
      </c>
      <c r="C51" s="21">
        <f t="shared" si="2"/>
        <v>151.87950000000001</v>
      </c>
      <c r="D51" s="21">
        <f t="shared" si="2"/>
        <v>-32.485099999999996</v>
      </c>
      <c r="E51" s="73"/>
      <c r="F51" s="87">
        <f t="shared" si="4"/>
        <v>19.259399999999996</v>
      </c>
      <c r="G51" s="87">
        <f t="shared" si="3"/>
        <v>24.538699999999999</v>
      </c>
      <c r="H51" s="87">
        <f t="shared" si="3"/>
        <v>-5.2792999999999992</v>
      </c>
      <c r="I51" s="73"/>
      <c r="J51" s="88">
        <f t="shared" si="5"/>
        <v>0.19233434862935031</v>
      </c>
      <c r="K51" s="88">
        <f t="shared" si="5"/>
        <v>0.19270100392018893</v>
      </c>
      <c r="L51" s="13">
        <f t="shared" si="5"/>
        <v>0.19405053334215497</v>
      </c>
    </row>
    <row r="52" spans="1:12" x14ac:dyDescent="0.25">
      <c r="A52" s="11" t="str">
        <f t="shared" si="1"/>
        <v>2023</v>
      </c>
      <c r="B52" s="21">
        <f t="shared" si="2"/>
        <v>127.3258</v>
      </c>
      <c r="C52" s="21">
        <f t="shared" si="2"/>
        <v>164.2732</v>
      </c>
      <c r="D52" s="21">
        <f t="shared" si="2"/>
        <v>-36.947400000000002</v>
      </c>
      <c r="E52" s="73"/>
      <c r="F52" s="87">
        <f t="shared" si="4"/>
        <v>7.9314000000000089</v>
      </c>
      <c r="G52" s="87">
        <f t="shared" si="3"/>
        <v>12.393700000000011</v>
      </c>
      <c r="H52" s="87">
        <f t="shared" si="3"/>
        <v>-4.4623000000000026</v>
      </c>
      <c r="I52" s="73"/>
      <c r="J52" s="13">
        <f t="shared" si="5"/>
        <v>6.6430251335071064E-2</v>
      </c>
      <c r="K52" s="13">
        <f t="shared" si="5"/>
        <v>8.1602191210795483E-2</v>
      </c>
      <c r="L52" s="13">
        <f t="shared" si="5"/>
        <v>0.13736451480832759</v>
      </c>
    </row>
  </sheetData>
  <mergeCells count="3">
    <mergeCell ref="B37:D37"/>
    <mergeCell ref="F37:H37"/>
    <mergeCell ref="J37:L37"/>
  </mergeCells>
  <conditionalFormatting sqref="J40:K5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{A1760AAC-2FCE-4CB5-9696-3BE13154A74A}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760AAC-2FCE-4CB5-9696-3BE13154A7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J40:K52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O54"/>
  <sheetViews>
    <sheetView topLeftCell="A15" zoomScale="40" zoomScaleNormal="40" workbookViewId="0">
      <selection activeCell="AT33" sqref="AT33"/>
    </sheetView>
  </sheetViews>
  <sheetFormatPr defaultColWidth="9" defaultRowHeight="13.2" x14ac:dyDescent="0.25"/>
  <cols>
    <col min="1" max="1" width="38.42578125" style="5" customWidth="1"/>
    <col min="2" max="2" width="25.5703125" style="5" customWidth="1"/>
    <col min="3" max="3" width="11.42578125" style="5"/>
    <col min="4" max="7" width="18.5703125" style="5" customWidth="1"/>
    <col min="8" max="8" width="9" style="5"/>
    <col min="9" max="9" width="38.42578125" style="5" customWidth="1"/>
    <col min="10" max="10" width="25.5703125" style="5" customWidth="1"/>
    <col min="11" max="11" width="11.42578125" style="5"/>
    <col min="12" max="12" width="19.85546875" style="5" customWidth="1"/>
    <col min="13" max="13" width="16.42578125" style="5" customWidth="1"/>
    <col min="14" max="15" width="17.85546875" style="5" customWidth="1"/>
    <col min="16" max="16384" width="9" style="5"/>
  </cols>
  <sheetData>
    <row r="1" spans="1:13" x14ac:dyDescent="0.25">
      <c r="A1" s="25" t="s">
        <v>122</v>
      </c>
    </row>
    <row r="2" spans="1:13" x14ac:dyDescent="0.25">
      <c r="A2" s="1" t="s">
        <v>66</v>
      </c>
    </row>
    <row r="3" spans="1:13" x14ac:dyDescent="0.25">
      <c r="A3" s="1" t="s">
        <v>67</v>
      </c>
    </row>
    <row r="4" spans="1:13" x14ac:dyDescent="0.25">
      <c r="A4" s="1" t="s">
        <v>79</v>
      </c>
    </row>
    <row r="5" spans="1:13" ht="16.95" customHeight="1" x14ac:dyDescent="0.25">
      <c r="A5" s="3" t="s">
        <v>81</v>
      </c>
    </row>
    <row r="7" spans="1:13" ht="13.8" x14ac:dyDescent="0.3">
      <c r="A7" s="51" t="s">
        <v>123</v>
      </c>
      <c r="B7"/>
      <c r="C7"/>
      <c r="I7" s="51" t="s">
        <v>125</v>
      </c>
      <c r="J7"/>
      <c r="K7"/>
    </row>
    <row r="8" spans="1:13" ht="13.8" x14ac:dyDescent="0.3">
      <c r="A8" s="51" t="s">
        <v>14</v>
      </c>
      <c r="B8" s="52" t="s">
        <v>124</v>
      </c>
      <c r="C8"/>
      <c r="I8" s="51" t="s">
        <v>14</v>
      </c>
      <c r="J8" s="52" t="s">
        <v>126</v>
      </c>
      <c r="K8"/>
    </row>
    <row r="9" spans="1:13" ht="13.8" x14ac:dyDescent="0.3">
      <c r="A9" s="51" t="s">
        <v>15</v>
      </c>
      <c r="B9" s="51" t="s">
        <v>87</v>
      </c>
      <c r="C9"/>
      <c r="I9" s="51" t="s">
        <v>15</v>
      </c>
      <c r="J9" s="51" t="s">
        <v>87</v>
      </c>
      <c r="K9"/>
    </row>
    <row r="10" spans="1:13" ht="13.8" x14ac:dyDescent="0.3">
      <c r="A10"/>
      <c r="B10"/>
      <c r="C10"/>
      <c r="I10"/>
      <c r="J10"/>
      <c r="K10"/>
    </row>
    <row r="11" spans="1:13" ht="13.8" x14ac:dyDescent="0.3">
      <c r="A11" s="52" t="s">
        <v>16</v>
      </c>
      <c r="B11"/>
      <c r="C11" s="51" t="s">
        <v>17</v>
      </c>
      <c r="D11" s="7"/>
      <c r="I11" s="52" t="s">
        <v>16</v>
      </c>
      <c r="J11"/>
      <c r="K11" s="51" t="s">
        <v>17</v>
      </c>
      <c r="L11" s="7"/>
      <c r="M11" s="7"/>
    </row>
    <row r="12" spans="1:13" ht="13.8" x14ac:dyDescent="0.3">
      <c r="A12" s="52" t="s">
        <v>18</v>
      </c>
      <c r="B12"/>
      <c r="C12" s="51" t="s">
        <v>19</v>
      </c>
      <c r="D12" s="7"/>
      <c r="I12" s="52" t="s">
        <v>18</v>
      </c>
      <c r="J12"/>
      <c r="K12" s="51" t="s">
        <v>19</v>
      </c>
      <c r="L12" s="7"/>
      <c r="M12" s="7"/>
    </row>
    <row r="13" spans="1:13" ht="13.8" x14ac:dyDescent="0.3">
      <c r="A13" s="52" t="s">
        <v>34</v>
      </c>
      <c r="B13"/>
      <c r="C13" s="72" t="s">
        <v>27</v>
      </c>
      <c r="D13" s="26"/>
      <c r="I13" s="52" t="s">
        <v>34</v>
      </c>
      <c r="J13"/>
      <c r="K13" s="72" t="s">
        <v>28</v>
      </c>
      <c r="L13" s="26"/>
      <c r="M13" s="26"/>
    </row>
    <row r="14" spans="1:13" ht="13.8" x14ac:dyDescent="0.3">
      <c r="A14" s="52" t="s">
        <v>22</v>
      </c>
      <c r="B14"/>
      <c r="C14" s="51" t="s">
        <v>23</v>
      </c>
      <c r="D14" s="7"/>
      <c r="I14" s="52" t="s">
        <v>22</v>
      </c>
      <c r="J14"/>
      <c r="K14" s="51" t="s">
        <v>23</v>
      </c>
      <c r="L14" s="7"/>
      <c r="M14" s="7"/>
    </row>
    <row r="15" spans="1:13" ht="33.6" customHeight="1" x14ac:dyDescent="0.3">
      <c r="A15"/>
      <c r="B15"/>
      <c r="C15"/>
      <c r="I15"/>
      <c r="J15"/>
      <c r="K15"/>
    </row>
    <row r="16" spans="1:13" ht="13.8" x14ac:dyDescent="0.3">
      <c r="A16" s="41" t="s">
        <v>24</v>
      </c>
      <c r="B16" s="42" t="s">
        <v>90</v>
      </c>
      <c r="C16"/>
      <c r="D16" s="19"/>
      <c r="E16" s="19" t="s">
        <v>71</v>
      </c>
      <c r="I16" s="41" t="s">
        <v>24</v>
      </c>
      <c r="J16" s="42" t="s">
        <v>90</v>
      </c>
      <c r="K16"/>
      <c r="L16" s="19"/>
      <c r="M16" s="19" t="s">
        <v>70</v>
      </c>
    </row>
    <row r="17" spans="1:15" ht="13.8" x14ac:dyDescent="0.3">
      <c r="A17" s="41" t="s">
        <v>29</v>
      </c>
      <c r="B17" s="43" t="s">
        <v>95</v>
      </c>
      <c r="C17"/>
      <c r="D17" s="93" t="s">
        <v>74</v>
      </c>
      <c r="E17" s="93">
        <f>B19</f>
        <v>127325.8</v>
      </c>
      <c r="I17" s="41" t="s">
        <v>29</v>
      </c>
      <c r="J17" s="43" t="s">
        <v>95</v>
      </c>
      <c r="K17"/>
      <c r="L17" s="93" t="s">
        <v>74</v>
      </c>
      <c r="M17" s="93">
        <f>J19</f>
        <v>164273.20000000001</v>
      </c>
    </row>
    <row r="18" spans="1:15" ht="13.8" x14ac:dyDescent="0.3">
      <c r="A18" s="44" t="s">
        <v>35</v>
      </c>
      <c r="B18" s="45" t="s">
        <v>30</v>
      </c>
      <c r="C18"/>
      <c r="D18" s="27" t="s">
        <v>73</v>
      </c>
      <c r="E18" s="27">
        <f>SUM(B20:B29)</f>
        <v>106148.79999999999</v>
      </c>
      <c r="I18" s="44" t="s">
        <v>35</v>
      </c>
      <c r="J18" s="45" t="s">
        <v>30</v>
      </c>
      <c r="K18"/>
      <c r="L18" s="27" t="s">
        <v>73</v>
      </c>
      <c r="M18" s="27">
        <f>SUM(J20:J29)</f>
        <v>134209.69999999998</v>
      </c>
    </row>
    <row r="19" spans="1:15" ht="13.8" x14ac:dyDescent="0.3">
      <c r="A19" s="46" t="s">
        <v>21</v>
      </c>
      <c r="B19" s="47">
        <v>127325.8</v>
      </c>
      <c r="C19"/>
      <c r="D19" s="28" t="s">
        <v>75</v>
      </c>
      <c r="E19" s="29">
        <f>E17-E18</f>
        <v>21177.000000000015</v>
      </c>
      <c r="F19" s="30"/>
      <c r="G19" s="85" t="s">
        <v>66</v>
      </c>
      <c r="I19" s="46" t="s">
        <v>21</v>
      </c>
      <c r="J19" s="47">
        <v>164273.20000000001</v>
      </c>
      <c r="K19"/>
      <c r="L19" s="28" t="s">
        <v>75</v>
      </c>
      <c r="M19" s="29">
        <f>M17-M18</f>
        <v>30063.500000000029</v>
      </c>
      <c r="N19" s="30"/>
      <c r="O19" s="85" t="s">
        <v>67</v>
      </c>
    </row>
    <row r="20" spans="1:15" ht="13.8" x14ac:dyDescent="0.3">
      <c r="A20" s="46" t="s">
        <v>1</v>
      </c>
      <c r="B20" s="48">
        <v>37845.599999999999</v>
      </c>
      <c r="C20"/>
      <c r="F20" s="30" t="str">
        <f t="shared" ref="F20:F29" si="0">A20</f>
        <v>United States</v>
      </c>
      <c r="G20" s="31">
        <f>B20/B19</f>
        <v>0.2972343389949248</v>
      </c>
      <c r="I20" s="46" t="s">
        <v>1</v>
      </c>
      <c r="J20" s="48">
        <v>61114.400000000001</v>
      </c>
      <c r="K20"/>
      <c r="N20" s="30" t="str">
        <f t="shared" ref="N20:N29" si="1">I20</f>
        <v>United States</v>
      </c>
      <c r="O20" s="31">
        <f>J20/J19</f>
        <v>0.37202903455950209</v>
      </c>
    </row>
    <row r="21" spans="1:15" ht="13.8" x14ac:dyDescent="0.3">
      <c r="A21" s="46" t="s">
        <v>0</v>
      </c>
      <c r="B21" s="49">
        <v>29044</v>
      </c>
      <c r="C21"/>
      <c r="F21" s="30" t="str">
        <f t="shared" si="0"/>
        <v>United Kingdom</v>
      </c>
      <c r="G21" s="31">
        <f>B21/B19</f>
        <v>0.22810773621685471</v>
      </c>
      <c r="I21" s="46" t="s">
        <v>0</v>
      </c>
      <c r="J21" s="47">
        <v>41258.5</v>
      </c>
      <c r="K21"/>
      <c r="N21" s="30" t="str">
        <f t="shared" si="1"/>
        <v>United Kingdom</v>
      </c>
      <c r="O21" s="31">
        <f>J21/J19</f>
        <v>0.25115782732667286</v>
      </c>
    </row>
    <row r="22" spans="1:15" ht="13.8" x14ac:dyDescent="0.3">
      <c r="A22" s="46" t="s">
        <v>2</v>
      </c>
      <c r="B22" s="50">
        <v>18867</v>
      </c>
      <c r="C22"/>
      <c r="F22" s="30" t="str">
        <f t="shared" si="0"/>
        <v>Switzerland</v>
      </c>
      <c r="G22" s="31">
        <f>B22/B19</f>
        <v>0.148178923674542</v>
      </c>
      <c r="I22" s="46" t="s">
        <v>2</v>
      </c>
      <c r="J22" s="48">
        <v>11827.3</v>
      </c>
      <c r="K22"/>
      <c r="N22" s="30" t="str">
        <f t="shared" si="1"/>
        <v>Switzerland</v>
      </c>
      <c r="O22" s="31">
        <f>J22/J19</f>
        <v>7.1997745219548895E-2</v>
      </c>
    </row>
    <row r="23" spans="1:15" ht="13.8" x14ac:dyDescent="0.3">
      <c r="A23" s="46" t="s">
        <v>7</v>
      </c>
      <c r="B23" s="49">
        <v>5824</v>
      </c>
      <c r="C23"/>
      <c r="F23" s="32" t="str">
        <f t="shared" si="0"/>
        <v>Singapore</v>
      </c>
      <c r="G23" s="33">
        <f>B23/B19</f>
        <v>4.5740926033843887E-2</v>
      </c>
      <c r="I23" s="46" t="s">
        <v>7</v>
      </c>
      <c r="J23" s="47">
        <v>4556.3999999999996</v>
      </c>
      <c r="K23"/>
      <c r="N23" s="32" t="str">
        <f t="shared" si="1"/>
        <v>Singapore</v>
      </c>
      <c r="O23" s="33">
        <f>J23/J19</f>
        <v>2.7736721510264604E-2</v>
      </c>
    </row>
    <row r="24" spans="1:15" ht="13.8" x14ac:dyDescent="0.3">
      <c r="A24" s="46" t="s">
        <v>80</v>
      </c>
      <c r="B24" s="48">
        <v>3379.4</v>
      </c>
      <c r="C24"/>
      <c r="F24" s="32" t="str">
        <f t="shared" si="0"/>
        <v>China(*)</v>
      </c>
      <c r="G24" s="33">
        <f>B24/B19</f>
        <v>2.654136082396498E-2</v>
      </c>
      <c r="I24" s="46" t="s">
        <v>6</v>
      </c>
      <c r="J24" s="48">
        <v>4043.6</v>
      </c>
      <c r="K24"/>
      <c r="N24" s="32" t="str">
        <f t="shared" si="1"/>
        <v>India</v>
      </c>
      <c r="O24" s="33">
        <f>J24/J19</f>
        <v>2.4615092419213842E-2</v>
      </c>
    </row>
    <row r="25" spans="1:15" ht="13.8" x14ac:dyDescent="0.3">
      <c r="A25" s="46" t="s">
        <v>3</v>
      </c>
      <c r="B25" s="47">
        <v>2388.5</v>
      </c>
      <c r="C25"/>
      <c r="F25" s="32" t="str">
        <f t="shared" si="0"/>
        <v>Japan</v>
      </c>
      <c r="G25" s="33">
        <f>B25/B19</f>
        <v>1.8758963226620212E-2</v>
      </c>
      <c r="I25" s="46" t="s">
        <v>80</v>
      </c>
      <c r="J25" s="47">
        <v>3389.9</v>
      </c>
      <c r="K25"/>
      <c r="N25" s="32" t="str">
        <f t="shared" si="1"/>
        <v>China(*)</v>
      </c>
      <c r="O25" s="33">
        <f>J25/J19</f>
        <v>2.0635745818551047E-2</v>
      </c>
    </row>
    <row r="26" spans="1:15" ht="13.8" x14ac:dyDescent="0.3">
      <c r="A26" s="46" t="s">
        <v>5</v>
      </c>
      <c r="B26" s="48">
        <v>2361.1999999999998</v>
      </c>
      <c r="C26"/>
      <c r="F26" s="32" t="str">
        <f t="shared" si="0"/>
        <v>Norway</v>
      </c>
      <c r="G26" s="33">
        <f>B26/B19</f>
        <v>1.854455263583657E-2</v>
      </c>
      <c r="I26" s="46" t="s">
        <v>9</v>
      </c>
      <c r="J26" s="48">
        <v>2488.9</v>
      </c>
      <c r="K26"/>
      <c r="N26" s="32" t="str">
        <f t="shared" si="1"/>
        <v>Canada</v>
      </c>
      <c r="O26" s="33">
        <f>J26/J19</f>
        <v>1.5150980196404526E-2</v>
      </c>
    </row>
    <row r="27" spans="1:15" ht="13.8" x14ac:dyDescent="0.3">
      <c r="A27" s="46" t="s">
        <v>9</v>
      </c>
      <c r="B27" s="47">
        <v>2212.3000000000002</v>
      </c>
      <c r="C27"/>
      <c r="F27" s="32" t="str">
        <f t="shared" si="0"/>
        <v>Canada</v>
      </c>
      <c r="G27" s="33">
        <f>B27/B19</f>
        <v>1.7375111721269376E-2</v>
      </c>
      <c r="I27" s="46" t="s">
        <v>3</v>
      </c>
      <c r="J27" s="47">
        <v>1895.8</v>
      </c>
      <c r="K27"/>
      <c r="N27" s="32" t="str">
        <f t="shared" si="1"/>
        <v>Japan</v>
      </c>
      <c r="O27" s="33">
        <f>J27/J19</f>
        <v>1.1540531261337819E-2</v>
      </c>
    </row>
    <row r="28" spans="1:15" ht="13.8" x14ac:dyDescent="0.3">
      <c r="A28" s="46" t="s">
        <v>38</v>
      </c>
      <c r="B28" s="48">
        <v>2210.9</v>
      </c>
      <c r="C28"/>
      <c r="F28" s="32" t="str">
        <f t="shared" si="0"/>
        <v>Hong Kong</v>
      </c>
      <c r="G28" s="33">
        <f>B28/B19</f>
        <v>1.7364116306357393E-2</v>
      </c>
      <c r="I28" s="46" t="s">
        <v>10</v>
      </c>
      <c r="J28" s="48">
        <v>1874.1</v>
      </c>
      <c r="K28"/>
      <c r="N28" s="32" t="str">
        <f t="shared" si="1"/>
        <v>Australia</v>
      </c>
      <c r="O28" s="33">
        <f>J28/J19</f>
        <v>1.1408434242469252E-2</v>
      </c>
    </row>
    <row r="29" spans="1:15" ht="13.8" x14ac:dyDescent="0.3">
      <c r="A29" s="46" t="s">
        <v>6</v>
      </c>
      <c r="B29" s="47">
        <v>2015.9</v>
      </c>
      <c r="C29"/>
      <c r="F29" s="32" t="str">
        <f t="shared" si="0"/>
        <v>India</v>
      </c>
      <c r="G29" s="33">
        <f>B29/B19</f>
        <v>1.5832612086474226E-2</v>
      </c>
      <c r="I29" s="46" t="s">
        <v>38</v>
      </c>
      <c r="J29" s="47">
        <v>1760.8</v>
      </c>
      <c r="K29"/>
      <c r="N29" s="32" t="str">
        <f t="shared" si="1"/>
        <v>Hong Kong</v>
      </c>
      <c r="O29" s="33">
        <f>J29/J19</f>
        <v>1.0718729531049494E-2</v>
      </c>
    </row>
    <row r="30" spans="1:15" ht="13.8" x14ac:dyDescent="0.3">
      <c r="A30" s="46" t="s">
        <v>8</v>
      </c>
      <c r="B30" s="48">
        <v>1621.2</v>
      </c>
      <c r="C30"/>
      <c r="F30" s="34" t="s">
        <v>76</v>
      </c>
      <c r="G30" s="33">
        <f>E19/B19</f>
        <v>0.16632135827931191</v>
      </c>
      <c r="I30" s="46" t="s">
        <v>5</v>
      </c>
      <c r="J30" s="48">
        <v>1656.2</v>
      </c>
      <c r="K30"/>
      <c r="N30" s="34" t="s">
        <v>76</v>
      </c>
      <c r="O30" s="33">
        <f>M19/J19</f>
        <v>0.18300915791498568</v>
      </c>
    </row>
    <row r="31" spans="1:15" ht="13.8" x14ac:dyDescent="0.3">
      <c r="A31" s="46" t="s">
        <v>10</v>
      </c>
      <c r="B31" s="47">
        <v>1413.4</v>
      </c>
      <c r="C31"/>
      <c r="F31" s="22" t="s">
        <v>77</v>
      </c>
      <c r="G31" s="35">
        <f>SUM(G20:G30)</f>
        <v>0.99999999999999989</v>
      </c>
      <c r="I31" s="46" t="s">
        <v>37</v>
      </c>
      <c r="J31" s="47">
        <v>1259.2</v>
      </c>
      <c r="K31"/>
      <c r="N31" s="22" t="s">
        <v>77</v>
      </c>
      <c r="O31" s="35">
        <f>SUM(O20:O30)</f>
        <v>1.0000000000000002</v>
      </c>
    </row>
    <row r="32" spans="1:15" ht="13.8" x14ac:dyDescent="0.3">
      <c r="A32" s="46" t="s">
        <v>4</v>
      </c>
      <c r="B32" s="48">
        <v>997.5</v>
      </c>
      <c r="C32"/>
      <c r="I32" s="46" t="s">
        <v>8</v>
      </c>
      <c r="J32" s="48">
        <v>1206.0999999999999</v>
      </c>
      <c r="K32"/>
    </row>
    <row r="33" spans="1:11" ht="13.8" x14ac:dyDescent="0.3">
      <c r="A33" s="46" t="s">
        <v>39</v>
      </c>
      <c r="B33" s="47">
        <v>959.9</v>
      </c>
      <c r="C33"/>
      <c r="I33" s="46" t="s">
        <v>4</v>
      </c>
      <c r="J33" s="47">
        <v>976.4</v>
      </c>
      <c r="K33"/>
    </row>
    <row r="34" spans="1:11" ht="13.8" x14ac:dyDescent="0.3">
      <c r="A34" s="46" t="s">
        <v>37</v>
      </c>
      <c r="B34" s="48">
        <v>872.1</v>
      </c>
      <c r="C34"/>
      <c r="I34" s="46" t="s">
        <v>36</v>
      </c>
      <c r="J34" s="48">
        <v>880.3</v>
      </c>
      <c r="K34"/>
    </row>
    <row r="35" spans="1:11" ht="13.8" x14ac:dyDescent="0.3">
      <c r="A35" s="46" t="s">
        <v>13</v>
      </c>
      <c r="B35" s="47">
        <v>649.6</v>
      </c>
      <c r="C35"/>
      <c r="I35" s="46" t="s">
        <v>44</v>
      </c>
      <c r="J35" s="47">
        <v>659.7</v>
      </c>
      <c r="K35"/>
    </row>
    <row r="36" spans="1:11" ht="13.8" x14ac:dyDescent="0.3">
      <c r="A36" s="46" t="s">
        <v>41</v>
      </c>
      <c r="B36" s="48">
        <v>421.2</v>
      </c>
      <c r="C36"/>
      <c r="I36" s="46" t="s">
        <v>47</v>
      </c>
      <c r="J36" s="48">
        <v>639.4</v>
      </c>
      <c r="K36"/>
    </row>
    <row r="37" spans="1:11" ht="13.8" x14ac:dyDescent="0.3">
      <c r="A37" s="46" t="s">
        <v>43</v>
      </c>
      <c r="B37" s="47">
        <v>414.9</v>
      </c>
      <c r="C37"/>
      <c r="I37" s="46" t="s">
        <v>39</v>
      </c>
      <c r="J37" s="47">
        <v>576.70000000000005</v>
      </c>
      <c r="K37"/>
    </row>
    <row r="38" spans="1:11" ht="13.8" x14ac:dyDescent="0.3">
      <c r="A38" s="46" t="s">
        <v>44</v>
      </c>
      <c r="B38" s="48">
        <v>356.6</v>
      </c>
      <c r="C38"/>
      <c r="I38" s="46" t="s">
        <v>13</v>
      </c>
      <c r="J38" s="48">
        <v>536.79999999999995</v>
      </c>
      <c r="K38"/>
    </row>
    <row r="39" spans="1:11" ht="13.8" x14ac:dyDescent="0.3">
      <c r="A39" s="46" t="s">
        <v>36</v>
      </c>
      <c r="B39" s="47">
        <v>355.4</v>
      </c>
      <c r="C39"/>
      <c r="I39" s="46" t="s">
        <v>40</v>
      </c>
      <c r="J39" s="47">
        <v>371.6</v>
      </c>
      <c r="K39"/>
    </row>
    <row r="40" spans="1:11" ht="13.8" x14ac:dyDescent="0.3">
      <c r="A40" s="46" t="s">
        <v>46</v>
      </c>
      <c r="B40" s="48">
        <v>350.5</v>
      </c>
      <c r="C40"/>
      <c r="I40" s="46" t="s">
        <v>41</v>
      </c>
      <c r="J40" s="48">
        <v>371.4</v>
      </c>
      <c r="K40"/>
    </row>
    <row r="41" spans="1:11" ht="13.8" x14ac:dyDescent="0.3">
      <c r="A41" s="46" t="s">
        <v>11</v>
      </c>
      <c r="B41" s="47">
        <v>288.60000000000002</v>
      </c>
      <c r="C41"/>
      <c r="I41" s="46" t="s">
        <v>46</v>
      </c>
      <c r="J41" s="47">
        <v>335.7</v>
      </c>
      <c r="K41"/>
    </row>
    <row r="42" spans="1:11" ht="13.8" x14ac:dyDescent="0.3">
      <c r="A42" s="46" t="s">
        <v>40</v>
      </c>
      <c r="B42" s="48">
        <v>282.5</v>
      </c>
      <c r="C42"/>
      <c r="I42" s="46" t="s">
        <v>43</v>
      </c>
      <c r="J42" s="48">
        <v>315.7</v>
      </c>
      <c r="K42"/>
    </row>
    <row r="43" spans="1:11" ht="13.8" x14ac:dyDescent="0.3">
      <c r="A43" s="46" t="s">
        <v>42</v>
      </c>
      <c r="B43" s="47">
        <v>279.39999999999998</v>
      </c>
      <c r="C43"/>
      <c r="I43" s="46" t="s">
        <v>50</v>
      </c>
      <c r="J43" s="47">
        <v>305.60000000000002</v>
      </c>
      <c r="K43"/>
    </row>
    <row r="44" spans="1:11" ht="13.8" x14ac:dyDescent="0.3">
      <c r="A44" s="46" t="s">
        <v>47</v>
      </c>
      <c r="B44" s="48">
        <v>265.10000000000002</v>
      </c>
      <c r="C44"/>
      <c r="I44" s="46" t="s">
        <v>42</v>
      </c>
      <c r="J44" s="48">
        <v>164.3</v>
      </c>
      <c r="K44"/>
    </row>
    <row r="45" spans="1:11" ht="13.8" x14ac:dyDescent="0.3">
      <c r="A45" s="46" t="s">
        <v>49</v>
      </c>
      <c r="B45" s="47">
        <v>173.3</v>
      </c>
      <c r="C45"/>
      <c r="I45" s="46" t="s">
        <v>12</v>
      </c>
      <c r="J45" s="49">
        <v>161</v>
      </c>
      <c r="K45"/>
    </row>
    <row r="46" spans="1:11" ht="13.8" x14ac:dyDescent="0.3">
      <c r="A46" s="46" t="s">
        <v>12</v>
      </c>
      <c r="B46" s="48">
        <v>137.4</v>
      </c>
      <c r="C46"/>
      <c r="I46" s="46" t="s">
        <v>48</v>
      </c>
      <c r="J46" s="48">
        <v>132.69999999999999</v>
      </c>
      <c r="K46"/>
    </row>
    <row r="47" spans="1:11" ht="13.8" x14ac:dyDescent="0.3">
      <c r="A47" s="46" t="s">
        <v>48</v>
      </c>
      <c r="B47" s="47">
        <v>136.69999999999999</v>
      </c>
      <c r="C47"/>
      <c r="I47" s="46" t="s">
        <v>11</v>
      </c>
      <c r="J47" s="49">
        <v>126</v>
      </c>
      <c r="K47"/>
    </row>
    <row r="48" spans="1:11" ht="13.8" x14ac:dyDescent="0.3">
      <c r="A48" s="46" t="s">
        <v>45</v>
      </c>
      <c r="B48" s="48">
        <v>109.9</v>
      </c>
      <c r="C48"/>
      <c r="I48" s="46" t="s">
        <v>51</v>
      </c>
      <c r="J48" s="48">
        <v>70.400000000000006</v>
      </c>
      <c r="K48"/>
    </row>
    <row r="49" spans="1:11" ht="13.8" x14ac:dyDescent="0.3">
      <c r="A49" s="46" t="s">
        <v>50</v>
      </c>
      <c r="B49" s="47">
        <v>81.5</v>
      </c>
      <c r="C49"/>
      <c r="I49" s="46" t="s">
        <v>45</v>
      </c>
      <c r="J49" s="47">
        <v>58.7</v>
      </c>
      <c r="K49"/>
    </row>
    <row r="50" spans="1:11" ht="13.8" x14ac:dyDescent="0.3">
      <c r="A50" s="46" t="s">
        <v>51</v>
      </c>
      <c r="B50" s="48">
        <v>65.099999999999994</v>
      </c>
      <c r="C50"/>
      <c r="I50" s="46" t="s">
        <v>49</v>
      </c>
      <c r="J50" s="48">
        <v>50.4</v>
      </c>
      <c r="K50"/>
    </row>
    <row r="51" spans="1:11" ht="13.8" x14ac:dyDescent="0.3">
      <c r="A51" s="46" t="s">
        <v>52</v>
      </c>
      <c r="B51" s="47">
        <v>46.8</v>
      </c>
      <c r="C51"/>
      <c r="I51" s="46" t="s">
        <v>52</v>
      </c>
      <c r="J51" s="47">
        <v>9.9</v>
      </c>
      <c r="K51"/>
    </row>
    <row r="53" spans="1:11" x14ac:dyDescent="0.25">
      <c r="A53" s="8" t="s">
        <v>31</v>
      </c>
      <c r="I53" s="8" t="s">
        <v>31</v>
      </c>
    </row>
    <row r="54" spans="1:11" x14ac:dyDescent="0.25">
      <c r="A54" s="8" t="s">
        <v>32</v>
      </c>
      <c r="B54" s="7" t="s">
        <v>33</v>
      </c>
      <c r="I54" s="8" t="s">
        <v>32</v>
      </c>
      <c r="J54" s="7" t="s">
        <v>33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L52"/>
  <sheetViews>
    <sheetView topLeftCell="C6" zoomScale="70" zoomScaleNormal="70" workbookViewId="0">
      <selection activeCell="D51" sqref="D51"/>
    </sheetView>
  </sheetViews>
  <sheetFormatPr defaultColWidth="9" defaultRowHeight="13.2" x14ac:dyDescent="0.25"/>
  <cols>
    <col min="1" max="12" width="17.85546875" style="5" customWidth="1"/>
    <col min="13" max="16384" width="9" style="5"/>
  </cols>
  <sheetData>
    <row r="1" spans="1:4" x14ac:dyDescent="0.25">
      <c r="A1" s="15" t="s">
        <v>129</v>
      </c>
    </row>
    <row r="2" spans="1:4" x14ac:dyDescent="0.25">
      <c r="A2" s="2" t="s">
        <v>82</v>
      </c>
    </row>
    <row r="3" spans="1:4" x14ac:dyDescent="0.25">
      <c r="A3" s="1"/>
    </row>
    <row r="4" spans="1:4" x14ac:dyDescent="0.25">
      <c r="A4" s="37" t="s">
        <v>83</v>
      </c>
    </row>
    <row r="6" spans="1:4" ht="13.8" x14ac:dyDescent="0.3">
      <c r="A6" s="54" t="s">
        <v>127</v>
      </c>
      <c r="B6"/>
      <c r="C6"/>
      <c r="D6"/>
    </row>
    <row r="7" spans="1:4" ht="13.8" x14ac:dyDescent="0.3">
      <c r="A7" s="54" t="s">
        <v>14</v>
      </c>
      <c r="B7" s="56" t="s">
        <v>128</v>
      </c>
      <c r="C7"/>
      <c r="D7"/>
    </row>
    <row r="8" spans="1:4" ht="13.8" x14ac:dyDescent="0.3">
      <c r="A8" s="54" t="s">
        <v>15</v>
      </c>
      <c r="B8" s="54" t="s">
        <v>87</v>
      </c>
      <c r="C8"/>
      <c r="D8"/>
    </row>
    <row r="9" spans="1:4" ht="13.8" x14ac:dyDescent="0.3">
      <c r="A9"/>
      <c r="B9"/>
      <c r="C9"/>
      <c r="D9"/>
    </row>
    <row r="10" spans="1:4" ht="13.8" x14ac:dyDescent="0.3">
      <c r="A10" s="56" t="s">
        <v>16</v>
      </c>
      <c r="B10"/>
      <c r="C10" s="54" t="s">
        <v>17</v>
      </c>
      <c r="D10"/>
    </row>
    <row r="11" spans="1:4" ht="13.8" x14ac:dyDescent="0.3">
      <c r="A11" s="56" t="s">
        <v>18</v>
      </c>
      <c r="B11"/>
      <c r="C11" s="54" t="s">
        <v>19</v>
      </c>
      <c r="D11"/>
    </row>
    <row r="12" spans="1:4" ht="13.8" x14ac:dyDescent="0.3">
      <c r="A12" s="56" t="s">
        <v>88</v>
      </c>
      <c r="B12"/>
      <c r="C12" s="54" t="s">
        <v>96</v>
      </c>
      <c r="D12"/>
    </row>
    <row r="13" spans="1:4" ht="13.8" x14ac:dyDescent="0.3">
      <c r="A13" s="56" t="s">
        <v>20</v>
      </c>
      <c r="B13"/>
      <c r="C13" s="54" t="s">
        <v>21</v>
      </c>
      <c r="D13"/>
    </row>
    <row r="14" spans="1:4" ht="13.8" x14ac:dyDescent="0.3">
      <c r="A14" s="56" t="s">
        <v>22</v>
      </c>
      <c r="B14"/>
      <c r="C14" s="54" t="s">
        <v>23</v>
      </c>
      <c r="D14"/>
    </row>
    <row r="15" spans="1:4" ht="13.8" x14ac:dyDescent="0.3">
      <c r="A15"/>
      <c r="B15"/>
      <c r="C15"/>
      <c r="D15"/>
    </row>
    <row r="16" spans="1:4" x14ac:dyDescent="0.25">
      <c r="A16" s="57" t="s">
        <v>26</v>
      </c>
      <c r="B16" s="58" t="s">
        <v>27</v>
      </c>
      <c r="C16" s="58" t="s">
        <v>28</v>
      </c>
      <c r="D16" s="58" t="s">
        <v>53</v>
      </c>
    </row>
    <row r="17" spans="1:7" ht="13.8" x14ac:dyDescent="0.3">
      <c r="A17" s="59" t="s">
        <v>24</v>
      </c>
      <c r="B17" s="45" t="s">
        <v>30</v>
      </c>
      <c r="C17" s="45" t="s">
        <v>30</v>
      </c>
      <c r="D17" s="45" t="s">
        <v>30</v>
      </c>
    </row>
    <row r="18" spans="1:7" x14ac:dyDescent="0.25">
      <c r="A18" s="60" t="s">
        <v>54</v>
      </c>
      <c r="B18" s="61">
        <v>69628.5</v>
      </c>
      <c r="C18" s="61">
        <v>66115.399999999994</v>
      </c>
      <c r="D18" s="61">
        <v>3513.1</v>
      </c>
    </row>
    <row r="19" spans="1:7" x14ac:dyDescent="0.25">
      <c r="A19" s="60" t="s">
        <v>55</v>
      </c>
      <c r="B19" s="62">
        <v>76748.7</v>
      </c>
      <c r="C19" s="62">
        <v>71235.600000000006</v>
      </c>
      <c r="D19" s="62">
        <v>5513.1</v>
      </c>
      <c r="F19" s="38"/>
      <c r="G19" s="38"/>
    </row>
    <row r="20" spans="1:7" x14ac:dyDescent="0.25">
      <c r="A20" s="60" t="s">
        <v>56</v>
      </c>
      <c r="B20" s="61">
        <v>85709.8</v>
      </c>
      <c r="C20" s="65">
        <v>79820</v>
      </c>
      <c r="D20" s="61">
        <v>5889.8</v>
      </c>
      <c r="F20" s="38"/>
      <c r="G20" s="38"/>
    </row>
    <row r="21" spans="1:7" x14ac:dyDescent="0.25">
      <c r="A21" s="60" t="s">
        <v>57</v>
      </c>
      <c r="B21" s="62">
        <v>90186.6</v>
      </c>
      <c r="C21" s="64">
        <v>81748</v>
      </c>
      <c r="D21" s="62">
        <v>8438.6</v>
      </c>
      <c r="F21" s="38"/>
      <c r="G21" s="38"/>
    </row>
    <row r="22" spans="1:7" x14ac:dyDescent="0.25">
      <c r="A22" s="60" t="s">
        <v>58</v>
      </c>
      <c r="B22" s="61">
        <v>110206.9</v>
      </c>
      <c r="C22" s="65">
        <v>92332</v>
      </c>
      <c r="D22" s="61">
        <v>17874.900000000001</v>
      </c>
      <c r="F22" s="38"/>
      <c r="G22" s="38"/>
    </row>
    <row r="23" spans="1:7" x14ac:dyDescent="0.25">
      <c r="A23" s="60" t="s">
        <v>59</v>
      </c>
      <c r="B23" s="62">
        <v>124124.7</v>
      </c>
      <c r="C23" s="64">
        <v>104352</v>
      </c>
      <c r="D23" s="62">
        <v>19772.8</v>
      </c>
      <c r="F23" s="38"/>
      <c r="G23" s="38"/>
    </row>
    <row r="24" spans="1:7" x14ac:dyDescent="0.25">
      <c r="A24" s="60" t="s">
        <v>60</v>
      </c>
      <c r="B24" s="61">
        <v>125150.5</v>
      </c>
      <c r="C24" s="65">
        <v>102476</v>
      </c>
      <c r="D24" s="61">
        <v>22674.5</v>
      </c>
      <c r="F24" s="38"/>
      <c r="G24" s="38"/>
    </row>
    <row r="25" spans="1:7" x14ac:dyDescent="0.25">
      <c r="A25" s="60" t="s">
        <v>61</v>
      </c>
      <c r="B25" s="62">
        <v>126815.6</v>
      </c>
      <c r="C25" s="62">
        <v>104837.6</v>
      </c>
      <c r="D25" s="64">
        <v>21978</v>
      </c>
      <c r="F25" s="38"/>
      <c r="G25" s="38"/>
    </row>
    <row r="26" spans="1:7" x14ac:dyDescent="0.25">
      <c r="A26" s="60" t="s">
        <v>62</v>
      </c>
      <c r="B26" s="61">
        <v>125439.3</v>
      </c>
      <c r="C26" s="61">
        <v>108132.9</v>
      </c>
      <c r="D26" s="61">
        <v>17306.400000000001</v>
      </c>
      <c r="F26" s="38"/>
      <c r="G26" s="38"/>
    </row>
    <row r="27" spans="1:7" x14ac:dyDescent="0.25">
      <c r="A27" s="60" t="s">
        <v>63</v>
      </c>
      <c r="B27" s="62">
        <v>127742.5</v>
      </c>
      <c r="C27" s="62">
        <v>112661.8</v>
      </c>
      <c r="D27" s="62">
        <v>15080.7</v>
      </c>
      <c r="F27" s="38"/>
      <c r="G27" s="38"/>
    </row>
    <row r="28" spans="1:7" x14ac:dyDescent="0.25">
      <c r="A28" s="60" t="s">
        <v>64</v>
      </c>
      <c r="B28" s="61">
        <v>120069.6</v>
      </c>
      <c r="C28" s="61">
        <v>111980.2</v>
      </c>
      <c r="D28" s="61">
        <v>8089.4</v>
      </c>
      <c r="F28" s="38"/>
      <c r="G28" s="38"/>
    </row>
    <row r="29" spans="1:7" x14ac:dyDescent="0.25">
      <c r="A29" s="60" t="s">
        <v>25</v>
      </c>
      <c r="B29" s="62">
        <v>127666.7</v>
      </c>
      <c r="C29" s="62">
        <v>110648.9</v>
      </c>
      <c r="D29" s="62">
        <v>17017.8</v>
      </c>
      <c r="F29" s="38"/>
      <c r="G29" s="38"/>
    </row>
    <row r="30" spans="1:7" x14ac:dyDescent="0.25">
      <c r="A30" s="60" t="s">
        <v>78</v>
      </c>
      <c r="B30" s="61">
        <v>147298.20000000001</v>
      </c>
      <c r="C30" s="61">
        <v>137313.60000000001</v>
      </c>
      <c r="D30" s="61">
        <v>9984.6</v>
      </c>
      <c r="F30" s="38"/>
      <c r="G30" s="38"/>
    </row>
    <row r="31" spans="1:7" x14ac:dyDescent="0.25">
      <c r="A31" s="60" t="s">
        <v>90</v>
      </c>
      <c r="B31" s="62">
        <v>154324.1</v>
      </c>
      <c r="C31" s="64">
        <v>136638</v>
      </c>
      <c r="D31" s="64">
        <v>17686</v>
      </c>
      <c r="F31" s="38"/>
      <c r="G31" s="38"/>
    </row>
    <row r="33" spans="1:12" x14ac:dyDescent="0.25">
      <c r="A33" s="8" t="s">
        <v>31</v>
      </c>
    </row>
    <row r="34" spans="1:12" x14ac:dyDescent="0.25">
      <c r="A34" s="8" t="s">
        <v>32</v>
      </c>
      <c r="B34" s="7" t="s">
        <v>33</v>
      </c>
    </row>
    <row r="37" spans="1:12" s="80" customFormat="1" ht="28.2" customHeight="1" x14ac:dyDescent="0.3">
      <c r="A37" s="79"/>
      <c r="B37" s="103" t="s">
        <v>65</v>
      </c>
      <c r="C37" s="103"/>
      <c r="D37" s="103"/>
      <c r="F37" s="104" t="s">
        <v>137</v>
      </c>
      <c r="G37" s="105"/>
      <c r="H37" s="106"/>
      <c r="J37" s="104" t="s">
        <v>136</v>
      </c>
      <c r="K37" s="105"/>
      <c r="L37" s="106"/>
    </row>
    <row r="38" spans="1:12" s="81" customFormat="1" x14ac:dyDescent="0.25">
      <c r="A38" s="86"/>
      <c r="B38" s="75" t="s">
        <v>66</v>
      </c>
      <c r="C38" s="75" t="s">
        <v>67</v>
      </c>
      <c r="D38" s="75" t="s">
        <v>53</v>
      </c>
      <c r="F38" s="68" t="s">
        <v>66</v>
      </c>
      <c r="G38" s="68" t="s">
        <v>67</v>
      </c>
      <c r="H38" s="68" t="s">
        <v>53</v>
      </c>
      <c r="J38" s="75" t="s">
        <v>66</v>
      </c>
      <c r="K38" s="75" t="s">
        <v>67</v>
      </c>
      <c r="L38" s="75" t="s">
        <v>53</v>
      </c>
    </row>
    <row r="39" spans="1:12" x14ac:dyDescent="0.25">
      <c r="A39" s="11" t="str">
        <f>A18</f>
        <v>2010</v>
      </c>
      <c r="B39" s="21">
        <f>B18/1000</f>
        <v>69.628500000000003</v>
      </c>
      <c r="C39" s="21">
        <f t="shared" ref="C39:D39" si="0">C18/1000</f>
        <v>66.115399999999994</v>
      </c>
      <c r="D39" s="21">
        <f t="shared" si="0"/>
        <v>3.5131000000000001</v>
      </c>
      <c r="F39" s="11"/>
      <c r="G39" s="11"/>
      <c r="H39" s="11"/>
      <c r="J39" s="36"/>
      <c r="K39" s="36"/>
      <c r="L39" s="36"/>
    </row>
    <row r="40" spans="1:12" x14ac:dyDescent="0.25">
      <c r="A40" s="11" t="str">
        <f t="shared" ref="A40:A52" si="1">A19</f>
        <v>2011</v>
      </c>
      <c r="B40" s="21">
        <f t="shared" ref="B40:D52" si="2">B19/1000</f>
        <v>76.748699999999999</v>
      </c>
      <c r="C40" s="21">
        <f t="shared" si="2"/>
        <v>71.235600000000005</v>
      </c>
      <c r="D40" s="21">
        <f t="shared" si="2"/>
        <v>5.5131000000000006</v>
      </c>
      <c r="F40" s="87">
        <f>(B19-B18)/1000</f>
        <v>7.120199999999997</v>
      </c>
      <c r="G40" s="87">
        <f t="shared" ref="G40:H52" si="3">(C19-C18)/1000</f>
        <v>5.1202000000000121</v>
      </c>
      <c r="H40" s="87">
        <f t="shared" si="3"/>
        <v>2.0000000000000004</v>
      </c>
      <c r="J40" s="13">
        <f>(B19-B18)/B18</f>
        <v>0.10225985049225529</v>
      </c>
      <c r="K40" s="13">
        <f>(C19-C18)/C18</f>
        <v>7.7443379303460499E-2</v>
      </c>
      <c r="L40" s="13">
        <f>(D19-D18)/D18</f>
        <v>0.56929777119922587</v>
      </c>
    </row>
    <row r="41" spans="1:12" x14ac:dyDescent="0.25">
      <c r="A41" s="11" t="str">
        <f t="shared" si="1"/>
        <v>2012</v>
      </c>
      <c r="B41" s="21">
        <f t="shared" si="2"/>
        <v>85.709800000000001</v>
      </c>
      <c r="C41" s="21">
        <f t="shared" si="2"/>
        <v>79.819999999999993</v>
      </c>
      <c r="D41" s="21">
        <f t="shared" si="2"/>
        <v>5.8898000000000001</v>
      </c>
      <c r="E41" s="73"/>
      <c r="F41" s="87">
        <f t="shared" ref="F41:F52" si="4">(B20-B19)/1000</f>
        <v>8.9611000000000054</v>
      </c>
      <c r="G41" s="87">
        <f t="shared" si="3"/>
        <v>8.5843999999999934</v>
      </c>
      <c r="H41" s="87">
        <f t="shared" si="3"/>
        <v>0.37669999999999981</v>
      </c>
      <c r="I41" s="73"/>
      <c r="J41" s="13">
        <f t="shared" ref="J41:L52" si="5">(B20-B19)/B19</f>
        <v>0.1167589809338791</v>
      </c>
      <c r="K41" s="13">
        <f t="shared" si="5"/>
        <v>0.12050716214926235</v>
      </c>
      <c r="L41" s="13">
        <f t="shared" si="5"/>
        <v>6.832816382797334E-2</v>
      </c>
    </row>
    <row r="42" spans="1:12" x14ac:dyDescent="0.25">
      <c r="A42" s="11" t="str">
        <f t="shared" si="1"/>
        <v>2013</v>
      </c>
      <c r="B42" s="21">
        <f t="shared" si="2"/>
        <v>90.186600000000013</v>
      </c>
      <c r="C42" s="21">
        <f t="shared" si="2"/>
        <v>81.748000000000005</v>
      </c>
      <c r="D42" s="21">
        <f t="shared" si="2"/>
        <v>8.438600000000001</v>
      </c>
      <c r="E42" s="73"/>
      <c r="F42" s="87">
        <f t="shared" si="4"/>
        <v>4.4768000000000026</v>
      </c>
      <c r="G42" s="87">
        <f t="shared" si="3"/>
        <v>1.9279999999999999</v>
      </c>
      <c r="H42" s="87">
        <f t="shared" si="3"/>
        <v>2.5488000000000004</v>
      </c>
      <c r="I42" s="73"/>
      <c r="J42" s="13">
        <f t="shared" si="5"/>
        <v>5.2232066811496503E-2</v>
      </c>
      <c r="K42" s="13">
        <f t="shared" si="5"/>
        <v>2.4154347281383111E-2</v>
      </c>
      <c r="L42" s="13">
        <f t="shared" si="5"/>
        <v>0.43274814085367924</v>
      </c>
    </row>
    <row r="43" spans="1:12" x14ac:dyDescent="0.25">
      <c r="A43" s="11" t="str">
        <f t="shared" si="1"/>
        <v>2014</v>
      </c>
      <c r="B43" s="21">
        <f t="shared" si="2"/>
        <v>110.20689999999999</v>
      </c>
      <c r="C43" s="21">
        <f t="shared" si="2"/>
        <v>92.331999999999994</v>
      </c>
      <c r="D43" s="21">
        <f t="shared" si="2"/>
        <v>17.8749</v>
      </c>
      <c r="E43" s="73"/>
      <c r="F43" s="87">
        <f t="shared" si="4"/>
        <v>20.020299999999988</v>
      </c>
      <c r="G43" s="87">
        <f t="shared" si="3"/>
        <v>10.584</v>
      </c>
      <c r="H43" s="87">
        <f t="shared" si="3"/>
        <v>9.436300000000001</v>
      </c>
      <c r="I43" s="73"/>
      <c r="J43" s="13">
        <f t="shared" si="5"/>
        <v>0.22198752364541946</v>
      </c>
      <c r="K43" s="13">
        <f t="shared" si="5"/>
        <v>0.12947105739589959</v>
      </c>
      <c r="L43" s="13">
        <f t="shared" si="5"/>
        <v>1.1182305121702654</v>
      </c>
    </row>
    <row r="44" spans="1:12" x14ac:dyDescent="0.25">
      <c r="A44" s="11" t="str">
        <f t="shared" si="1"/>
        <v>2015</v>
      </c>
      <c r="B44" s="21">
        <f t="shared" si="2"/>
        <v>124.12469999999999</v>
      </c>
      <c r="C44" s="21">
        <f t="shared" si="2"/>
        <v>104.352</v>
      </c>
      <c r="D44" s="21">
        <f t="shared" si="2"/>
        <v>19.7728</v>
      </c>
      <c r="E44" s="73"/>
      <c r="F44" s="87">
        <f t="shared" si="4"/>
        <v>13.917800000000003</v>
      </c>
      <c r="G44" s="87">
        <f t="shared" si="3"/>
        <v>12.02</v>
      </c>
      <c r="H44" s="87">
        <f t="shared" si="3"/>
        <v>1.8978999999999979</v>
      </c>
      <c r="I44" s="73"/>
      <c r="J44" s="13">
        <f t="shared" si="5"/>
        <v>0.12628791845156703</v>
      </c>
      <c r="K44" s="13">
        <f t="shared" si="5"/>
        <v>0.13018238530520296</v>
      </c>
      <c r="L44" s="13">
        <f t="shared" si="5"/>
        <v>0.10617681777240699</v>
      </c>
    </row>
    <row r="45" spans="1:12" x14ac:dyDescent="0.25">
      <c r="A45" s="11" t="str">
        <f t="shared" si="1"/>
        <v>2016</v>
      </c>
      <c r="B45" s="21">
        <f t="shared" si="2"/>
        <v>125.15049999999999</v>
      </c>
      <c r="C45" s="21">
        <f t="shared" si="2"/>
        <v>102.476</v>
      </c>
      <c r="D45" s="21">
        <f t="shared" si="2"/>
        <v>22.674499999999998</v>
      </c>
      <c r="E45" s="73"/>
      <c r="F45" s="87">
        <f t="shared" si="4"/>
        <v>1.0258000000000029</v>
      </c>
      <c r="G45" s="87">
        <f t="shared" si="3"/>
        <v>-1.8759999999999999</v>
      </c>
      <c r="H45" s="87">
        <f t="shared" si="3"/>
        <v>2.9017000000000008</v>
      </c>
      <c r="I45" s="73"/>
      <c r="J45" s="13">
        <f t="shared" si="5"/>
        <v>8.2642697223034821E-3</v>
      </c>
      <c r="K45" s="13">
        <f t="shared" si="5"/>
        <v>-1.7977614228764184E-2</v>
      </c>
      <c r="L45" s="13">
        <f t="shared" si="5"/>
        <v>0.14675210390030755</v>
      </c>
    </row>
    <row r="46" spans="1:12" x14ac:dyDescent="0.25">
      <c r="A46" s="11" t="str">
        <f t="shared" si="1"/>
        <v>2017</v>
      </c>
      <c r="B46" s="21">
        <f t="shared" si="2"/>
        <v>126.8156</v>
      </c>
      <c r="C46" s="21">
        <f t="shared" si="2"/>
        <v>104.83760000000001</v>
      </c>
      <c r="D46" s="21">
        <f t="shared" si="2"/>
        <v>21.978000000000002</v>
      </c>
      <c r="E46" s="73"/>
      <c r="F46" s="87">
        <f t="shared" si="4"/>
        <v>1.6651000000000058</v>
      </c>
      <c r="G46" s="87">
        <f t="shared" si="3"/>
        <v>2.3616000000000059</v>
      </c>
      <c r="H46" s="87">
        <f t="shared" si="3"/>
        <v>-0.69650000000000001</v>
      </c>
      <c r="I46" s="73"/>
      <c r="J46" s="13">
        <f t="shared" si="5"/>
        <v>1.3304781043623523E-2</v>
      </c>
      <c r="K46" s="13">
        <f t="shared" si="5"/>
        <v>2.3045395995159899E-2</v>
      </c>
      <c r="L46" s="13">
        <f t="shared" si="5"/>
        <v>-3.0717325630113122E-2</v>
      </c>
    </row>
    <row r="47" spans="1:12" x14ac:dyDescent="0.25">
      <c r="A47" s="11" t="str">
        <f t="shared" si="1"/>
        <v>2018</v>
      </c>
      <c r="B47" s="21">
        <f t="shared" si="2"/>
        <v>125.4393</v>
      </c>
      <c r="C47" s="21">
        <f t="shared" si="2"/>
        <v>108.13289999999999</v>
      </c>
      <c r="D47" s="21">
        <f t="shared" si="2"/>
        <v>17.3064</v>
      </c>
      <c r="E47" s="73"/>
      <c r="F47" s="87">
        <f t="shared" si="4"/>
        <v>-1.376300000000003</v>
      </c>
      <c r="G47" s="87">
        <f t="shared" si="3"/>
        <v>3.2952999999999886</v>
      </c>
      <c r="H47" s="87">
        <f t="shared" si="3"/>
        <v>-4.6715999999999989</v>
      </c>
      <c r="I47" s="73"/>
      <c r="J47" s="13">
        <f t="shared" si="5"/>
        <v>-1.0852765748062564E-2</v>
      </c>
      <c r="K47" s="13">
        <f t="shared" si="5"/>
        <v>3.1432425007821507E-2</v>
      </c>
      <c r="L47" s="13">
        <f t="shared" si="5"/>
        <v>-0.21255801255801249</v>
      </c>
    </row>
    <row r="48" spans="1:12" x14ac:dyDescent="0.25">
      <c r="A48" s="11" t="str">
        <f t="shared" si="1"/>
        <v>2019</v>
      </c>
      <c r="B48" s="21">
        <f t="shared" si="2"/>
        <v>127.74250000000001</v>
      </c>
      <c r="C48" s="21">
        <f t="shared" si="2"/>
        <v>112.6618</v>
      </c>
      <c r="D48" s="21">
        <f t="shared" si="2"/>
        <v>15.0807</v>
      </c>
      <c r="E48" s="73"/>
      <c r="F48" s="87">
        <f t="shared" si="4"/>
        <v>2.3031999999999972</v>
      </c>
      <c r="G48" s="87">
        <f t="shared" si="3"/>
        <v>4.528900000000009</v>
      </c>
      <c r="H48" s="87">
        <f t="shared" si="3"/>
        <v>-2.2257000000000007</v>
      </c>
      <c r="I48" s="73"/>
      <c r="J48" s="13">
        <f t="shared" si="5"/>
        <v>1.8361071849093521E-2</v>
      </c>
      <c r="K48" s="13">
        <f t="shared" si="5"/>
        <v>4.1882720245179854E-2</v>
      </c>
      <c r="L48" s="13">
        <f t="shared" si="5"/>
        <v>-0.12860560255165723</v>
      </c>
    </row>
    <row r="49" spans="1:12" x14ac:dyDescent="0.25">
      <c r="A49" s="11" t="str">
        <f t="shared" si="1"/>
        <v>2020</v>
      </c>
      <c r="B49" s="21">
        <f t="shared" si="2"/>
        <v>120.06960000000001</v>
      </c>
      <c r="C49" s="21">
        <f t="shared" si="2"/>
        <v>111.9802</v>
      </c>
      <c r="D49" s="21">
        <f t="shared" si="2"/>
        <v>8.0893999999999995</v>
      </c>
      <c r="E49" s="73"/>
      <c r="F49" s="87">
        <f t="shared" si="4"/>
        <v>-7.6728999999999941</v>
      </c>
      <c r="G49" s="87">
        <f t="shared" si="3"/>
        <v>-0.68160000000000587</v>
      </c>
      <c r="H49" s="87">
        <f t="shared" si="3"/>
        <v>-6.9913000000000007</v>
      </c>
      <c r="I49" s="73"/>
      <c r="J49" s="88">
        <f t="shared" si="5"/>
        <v>-6.0065365872751776E-2</v>
      </c>
      <c r="K49" s="13">
        <f t="shared" si="5"/>
        <v>-6.0499654718813812E-3</v>
      </c>
      <c r="L49" s="88">
        <f t="shared" si="5"/>
        <v>-0.46359253880788032</v>
      </c>
    </row>
    <row r="50" spans="1:12" x14ac:dyDescent="0.25">
      <c r="A50" s="11" t="str">
        <f t="shared" si="1"/>
        <v>2021</v>
      </c>
      <c r="B50" s="21">
        <f t="shared" si="2"/>
        <v>127.66669999999999</v>
      </c>
      <c r="C50" s="21">
        <f t="shared" si="2"/>
        <v>110.6489</v>
      </c>
      <c r="D50" s="21">
        <f t="shared" si="2"/>
        <v>17.017799999999998</v>
      </c>
      <c r="E50" s="73"/>
      <c r="F50" s="87">
        <f t="shared" si="4"/>
        <v>7.5970999999999913</v>
      </c>
      <c r="G50" s="87">
        <f t="shared" si="3"/>
        <v>-1.3313000000000028</v>
      </c>
      <c r="H50" s="87">
        <f t="shared" si="3"/>
        <v>8.9283999999999999</v>
      </c>
      <c r="I50" s="73"/>
      <c r="J50" s="13">
        <f t="shared" si="5"/>
        <v>6.3272468634858373E-2</v>
      </c>
      <c r="K50" s="13">
        <f t="shared" si="5"/>
        <v>-1.1888708896751416E-2</v>
      </c>
      <c r="L50" s="88">
        <f t="shared" si="5"/>
        <v>1.1037159739906544</v>
      </c>
    </row>
    <row r="51" spans="1:12" x14ac:dyDescent="0.25">
      <c r="A51" s="11" t="str">
        <f t="shared" si="1"/>
        <v>2022</v>
      </c>
      <c r="B51" s="21">
        <f t="shared" si="2"/>
        <v>147.29820000000001</v>
      </c>
      <c r="C51" s="21">
        <f t="shared" si="2"/>
        <v>137.31360000000001</v>
      </c>
      <c r="D51" s="21">
        <f t="shared" si="2"/>
        <v>9.9846000000000004</v>
      </c>
      <c r="E51" s="73"/>
      <c r="F51" s="95">
        <f t="shared" si="4"/>
        <v>19.631500000000013</v>
      </c>
      <c r="G51" s="95">
        <f t="shared" si="3"/>
        <v>26.664700000000011</v>
      </c>
      <c r="H51" s="87">
        <f t="shared" si="3"/>
        <v>-7.033199999999999</v>
      </c>
      <c r="I51" s="73"/>
      <c r="J51" s="88">
        <f t="shared" si="5"/>
        <v>0.1537715003207572</v>
      </c>
      <c r="K51" s="88">
        <f t="shared" si="5"/>
        <v>0.24098477255535314</v>
      </c>
      <c r="L51" s="13">
        <f t="shared" si="5"/>
        <v>-0.41328491344357082</v>
      </c>
    </row>
    <row r="52" spans="1:12" x14ac:dyDescent="0.25">
      <c r="A52" s="11" t="str">
        <f t="shared" si="1"/>
        <v>2023</v>
      </c>
      <c r="B52" s="21">
        <f t="shared" si="2"/>
        <v>154.32410000000002</v>
      </c>
      <c r="C52" s="21">
        <f t="shared" si="2"/>
        <v>136.63800000000001</v>
      </c>
      <c r="D52" s="21">
        <f t="shared" si="2"/>
        <v>17.686</v>
      </c>
      <c r="E52" s="73"/>
      <c r="F52" s="87">
        <f t="shared" si="4"/>
        <v>7.0258999999999938</v>
      </c>
      <c r="G52" s="87">
        <f t="shared" si="3"/>
        <v>-0.67560000000000586</v>
      </c>
      <c r="H52" s="87">
        <f t="shared" si="3"/>
        <v>7.7013999999999996</v>
      </c>
      <c r="I52" s="73"/>
      <c r="J52" s="13">
        <f t="shared" si="5"/>
        <v>4.7698478324921779E-2</v>
      </c>
      <c r="K52" s="13">
        <f t="shared" si="5"/>
        <v>-4.9201244450659352E-3</v>
      </c>
      <c r="L52" s="13">
        <f t="shared" si="5"/>
        <v>0.77132784488111683</v>
      </c>
    </row>
  </sheetData>
  <mergeCells count="3">
    <mergeCell ref="B37:D37"/>
    <mergeCell ref="F37:H37"/>
    <mergeCell ref="J37:L37"/>
  </mergeCells>
  <conditionalFormatting sqref="J40:K5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{8D1960A1-B99D-4E02-B9CE-DCA5AA183E6F}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1960A1-B99D-4E02-B9CE-DCA5AA183E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J40:K52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O54"/>
  <sheetViews>
    <sheetView topLeftCell="A26" zoomScale="40" zoomScaleNormal="40" workbookViewId="0">
      <selection activeCell="AD120" sqref="AD120"/>
    </sheetView>
  </sheetViews>
  <sheetFormatPr defaultColWidth="9" defaultRowHeight="13.2" x14ac:dyDescent="0.25"/>
  <cols>
    <col min="1" max="1" width="38.42578125" style="5" customWidth="1"/>
    <col min="2" max="2" width="25.5703125" style="5" customWidth="1"/>
    <col min="3" max="3" width="11.42578125" style="5"/>
    <col min="4" max="7" width="21.140625" style="5" customWidth="1"/>
    <col min="8" max="8" width="5.85546875" style="5" customWidth="1"/>
    <col min="9" max="9" width="38.42578125" style="5" customWidth="1"/>
    <col min="10" max="10" width="25.5703125" style="5" customWidth="1"/>
    <col min="11" max="11" width="11.42578125" style="5"/>
    <col min="12" max="15" width="21.140625" style="5" customWidth="1"/>
    <col min="16" max="16384" width="9" style="5"/>
  </cols>
  <sheetData>
    <row r="1" spans="1:13" x14ac:dyDescent="0.25">
      <c r="A1" s="25" t="s">
        <v>134</v>
      </c>
    </row>
    <row r="2" spans="1:13" x14ac:dyDescent="0.25">
      <c r="A2" s="1" t="s">
        <v>66</v>
      </c>
    </row>
    <row r="3" spans="1:13" x14ac:dyDescent="0.25">
      <c r="A3" s="1" t="s">
        <v>67</v>
      </c>
    </row>
    <row r="4" spans="1:13" x14ac:dyDescent="0.25">
      <c r="A4" s="1" t="s">
        <v>79</v>
      </c>
    </row>
    <row r="5" spans="1:13" x14ac:dyDescent="0.25">
      <c r="A5" s="6" t="s">
        <v>81</v>
      </c>
    </row>
    <row r="7" spans="1:13" ht="13.8" x14ac:dyDescent="0.3">
      <c r="A7" s="54" t="s">
        <v>130</v>
      </c>
      <c r="B7"/>
      <c r="C7"/>
      <c r="I7" s="54" t="s">
        <v>132</v>
      </c>
      <c r="J7"/>
      <c r="K7"/>
    </row>
    <row r="8" spans="1:13" ht="13.8" x14ac:dyDescent="0.3">
      <c r="A8" s="54" t="s">
        <v>14</v>
      </c>
      <c r="B8" s="56" t="s">
        <v>131</v>
      </c>
      <c r="C8"/>
      <c r="I8" s="54" t="s">
        <v>14</v>
      </c>
      <c r="J8" s="56" t="s">
        <v>133</v>
      </c>
      <c r="K8"/>
    </row>
    <row r="9" spans="1:13" ht="13.8" x14ac:dyDescent="0.3">
      <c r="A9" s="54" t="s">
        <v>15</v>
      </c>
      <c r="B9" s="54" t="s">
        <v>87</v>
      </c>
      <c r="C9"/>
      <c r="I9" s="54" t="s">
        <v>15</v>
      </c>
      <c r="J9" s="54" t="s">
        <v>87</v>
      </c>
      <c r="K9"/>
    </row>
    <row r="10" spans="1:13" ht="13.8" x14ac:dyDescent="0.3">
      <c r="A10"/>
      <c r="B10"/>
      <c r="C10"/>
      <c r="I10"/>
      <c r="J10"/>
      <c r="K10"/>
    </row>
    <row r="11" spans="1:13" ht="13.8" x14ac:dyDescent="0.3">
      <c r="A11" s="56" t="s">
        <v>16</v>
      </c>
      <c r="B11"/>
      <c r="C11" s="54" t="s">
        <v>17</v>
      </c>
      <c r="D11" s="7"/>
      <c r="I11" s="56" t="s">
        <v>16</v>
      </c>
      <c r="J11"/>
      <c r="K11" s="54" t="s">
        <v>17</v>
      </c>
      <c r="L11" s="7"/>
      <c r="M11" s="7"/>
    </row>
    <row r="12" spans="1:13" ht="13.8" x14ac:dyDescent="0.3">
      <c r="A12" s="56" t="s">
        <v>18</v>
      </c>
      <c r="B12"/>
      <c r="C12" s="54" t="s">
        <v>19</v>
      </c>
      <c r="D12" s="7"/>
      <c r="I12" s="56" t="s">
        <v>18</v>
      </c>
      <c r="J12"/>
      <c r="K12" s="54" t="s">
        <v>19</v>
      </c>
      <c r="L12" s="7"/>
      <c r="M12" s="7"/>
    </row>
    <row r="13" spans="1:13" ht="13.8" x14ac:dyDescent="0.3">
      <c r="A13" s="56" t="s">
        <v>34</v>
      </c>
      <c r="B13"/>
      <c r="C13" s="54" t="s">
        <v>27</v>
      </c>
      <c r="D13" s="26"/>
      <c r="I13" s="56" t="s">
        <v>34</v>
      </c>
      <c r="J13"/>
      <c r="K13" s="54" t="s">
        <v>28</v>
      </c>
      <c r="L13" s="26"/>
      <c r="M13" s="26"/>
    </row>
    <row r="14" spans="1:13" ht="13.8" x14ac:dyDescent="0.3">
      <c r="A14" s="56" t="s">
        <v>22</v>
      </c>
      <c r="B14"/>
      <c r="C14" s="54" t="s">
        <v>23</v>
      </c>
      <c r="D14" s="7"/>
      <c r="I14" s="56" t="s">
        <v>22</v>
      </c>
      <c r="J14"/>
      <c r="K14" s="54" t="s">
        <v>23</v>
      </c>
      <c r="L14" s="7"/>
      <c r="M14" s="7"/>
    </row>
    <row r="15" spans="1:13" ht="13.8" x14ac:dyDescent="0.3">
      <c r="A15"/>
      <c r="B15"/>
      <c r="C15"/>
      <c r="I15"/>
      <c r="J15"/>
      <c r="K15"/>
    </row>
    <row r="16" spans="1:13" ht="13.8" x14ac:dyDescent="0.3">
      <c r="A16" s="57" t="s">
        <v>24</v>
      </c>
      <c r="B16" s="66" t="s">
        <v>90</v>
      </c>
      <c r="C16"/>
      <c r="D16" s="19"/>
      <c r="E16" s="19" t="s">
        <v>71</v>
      </c>
      <c r="I16" s="57" t="s">
        <v>24</v>
      </c>
      <c r="J16" s="66" t="s">
        <v>90</v>
      </c>
      <c r="K16"/>
      <c r="L16" s="19"/>
      <c r="M16" s="19" t="s">
        <v>70</v>
      </c>
    </row>
    <row r="17" spans="1:15" ht="13.8" x14ac:dyDescent="0.3">
      <c r="A17" s="57" t="s">
        <v>29</v>
      </c>
      <c r="B17" s="58" t="s">
        <v>96</v>
      </c>
      <c r="C17"/>
      <c r="D17" s="93" t="s">
        <v>74</v>
      </c>
      <c r="E17" s="93">
        <f>B19</f>
        <v>154324.1</v>
      </c>
      <c r="I17" s="57" t="s">
        <v>29</v>
      </c>
      <c r="J17" s="58" t="s">
        <v>96</v>
      </c>
      <c r="K17"/>
      <c r="L17" s="93" t="s">
        <v>74</v>
      </c>
      <c r="M17" s="93">
        <f>J19</f>
        <v>136638</v>
      </c>
    </row>
    <row r="18" spans="1:15" ht="13.8" x14ac:dyDescent="0.3">
      <c r="A18" s="59" t="s">
        <v>35</v>
      </c>
      <c r="B18" s="45" t="s">
        <v>30</v>
      </c>
      <c r="C18"/>
      <c r="D18" s="27" t="s">
        <v>73</v>
      </c>
      <c r="E18" s="27">
        <f>SUM(B20:B29)</f>
        <v>100471.20000000001</v>
      </c>
      <c r="I18" s="59" t="s">
        <v>35</v>
      </c>
      <c r="J18" s="45" t="s">
        <v>30</v>
      </c>
      <c r="K18"/>
      <c r="L18" s="27" t="s">
        <v>73</v>
      </c>
      <c r="M18" s="27">
        <f>SUM(J20:J29)</f>
        <v>99075.199999999997</v>
      </c>
    </row>
    <row r="19" spans="1:15" ht="13.8" x14ac:dyDescent="0.3">
      <c r="A19" s="60" t="s">
        <v>21</v>
      </c>
      <c r="B19" s="61">
        <v>154324.1</v>
      </c>
      <c r="C19"/>
      <c r="D19" s="28" t="s">
        <v>75</v>
      </c>
      <c r="E19" s="29">
        <f>E17-E18</f>
        <v>53852.899999999994</v>
      </c>
      <c r="F19" s="30"/>
      <c r="G19" s="85" t="s">
        <v>66</v>
      </c>
      <c r="I19" s="60" t="s">
        <v>21</v>
      </c>
      <c r="J19" s="65">
        <v>136638</v>
      </c>
      <c r="K19"/>
      <c r="L19" s="28" t="s">
        <v>75</v>
      </c>
      <c r="M19" s="29">
        <f>M17-M18</f>
        <v>37562.800000000003</v>
      </c>
      <c r="N19" s="30"/>
      <c r="O19" s="85" t="s">
        <v>67</v>
      </c>
    </row>
    <row r="20" spans="1:15" ht="13.8" x14ac:dyDescent="0.3">
      <c r="A20" s="60" t="s">
        <v>0</v>
      </c>
      <c r="B20" s="62">
        <v>32497.7</v>
      </c>
      <c r="C20"/>
      <c r="F20" s="30" t="str">
        <f t="shared" ref="F20:F29" si="0">A20</f>
        <v>United Kingdom</v>
      </c>
      <c r="G20" s="31">
        <f>B20/B19</f>
        <v>0.21058084900543725</v>
      </c>
      <c r="I20" s="60" t="s">
        <v>0</v>
      </c>
      <c r="J20" s="62">
        <v>36206.400000000001</v>
      </c>
      <c r="K20"/>
      <c r="N20" s="30" t="str">
        <f t="shared" ref="N20:N29" si="1">I20</f>
        <v>United Kingdom</v>
      </c>
      <c r="O20" s="31">
        <f>J20/J19</f>
        <v>0.26498045931585651</v>
      </c>
    </row>
    <row r="21" spans="1:15" ht="13.8" x14ac:dyDescent="0.3">
      <c r="A21" s="60" t="s">
        <v>1</v>
      </c>
      <c r="B21" s="61">
        <v>26820.2</v>
      </c>
      <c r="C21"/>
      <c r="F21" s="30" t="str">
        <f t="shared" si="0"/>
        <v>United States</v>
      </c>
      <c r="G21" s="31">
        <f>B21/B19</f>
        <v>0.17379139097522681</v>
      </c>
      <c r="I21" s="60" t="s">
        <v>1</v>
      </c>
      <c r="J21" s="65">
        <v>26590</v>
      </c>
      <c r="K21"/>
      <c r="N21" s="30" t="str">
        <f t="shared" si="1"/>
        <v>United States</v>
      </c>
      <c r="O21" s="31">
        <f>J21/J19</f>
        <v>0.19460179452275356</v>
      </c>
    </row>
    <row r="22" spans="1:15" ht="13.8" x14ac:dyDescent="0.3">
      <c r="A22" s="60" t="s">
        <v>2</v>
      </c>
      <c r="B22" s="64">
        <v>16432</v>
      </c>
      <c r="C22"/>
      <c r="F22" s="30" t="str">
        <f t="shared" si="0"/>
        <v>Switzerland</v>
      </c>
      <c r="G22" s="31">
        <f>B22/B19</f>
        <v>0.10647721256757693</v>
      </c>
      <c r="I22" s="60" t="s">
        <v>2</v>
      </c>
      <c r="J22" s="62">
        <v>10779.3</v>
      </c>
      <c r="K22"/>
      <c r="N22" s="30" t="str">
        <f t="shared" si="1"/>
        <v>Switzerland</v>
      </c>
      <c r="O22" s="31">
        <f>J22/J19</f>
        <v>7.8889474377552365E-2</v>
      </c>
    </row>
    <row r="23" spans="1:15" ht="13.8" x14ac:dyDescent="0.3">
      <c r="A23" s="60" t="s">
        <v>80</v>
      </c>
      <c r="B23" s="61">
        <v>6784.6</v>
      </c>
      <c r="C23"/>
      <c r="F23" s="32" t="str">
        <f t="shared" si="0"/>
        <v>China(*)</v>
      </c>
      <c r="G23" s="33">
        <f>B23/B19</f>
        <v>4.3963321347735063E-2</v>
      </c>
      <c r="I23" s="60" t="s">
        <v>7</v>
      </c>
      <c r="J23" s="65">
        <v>5195</v>
      </c>
      <c r="K23"/>
      <c r="N23" s="32" t="str">
        <f t="shared" si="1"/>
        <v>Singapore</v>
      </c>
      <c r="O23" s="33">
        <f>J23/J19</f>
        <v>3.8020170084456739E-2</v>
      </c>
    </row>
    <row r="24" spans="1:15" ht="13.8" x14ac:dyDescent="0.3">
      <c r="A24" s="60" t="s">
        <v>5</v>
      </c>
      <c r="B24" s="62">
        <v>4285.2</v>
      </c>
      <c r="C24"/>
      <c r="F24" s="32" t="str">
        <f t="shared" si="0"/>
        <v>Norway</v>
      </c>
      <c r="G24" s="33">
        <f>B24/B19</f>
        <v>2.7767535984334266E-2</v>
      </c>
      <c r="I24" s="60" t="s">
        <v>80</v>
      </c>
      <c r="J24" s="62">
        <v>5136.3</v>
      </c>
      <c r="K24"/>
      <c r="N24" s="32" t="str">
        <f t="shared" si="1"/>
        <v>China(*)</v>
      </c>
      <c r="O24" s="33">
        <f>J24/J19</f>
        <v>3.7590567777631409E-2</v>
      </c>
    </row>
    <row r="25" spans="1:15" ht="13.8" x14ac:dyDescent="0.3">
      <c r="A25" s="60" t="s">
        <v>3</v>
      </c>
      <c r="B25" s="61">
        <v>2857.7</v>
      </c>
      <c r="C25"/>
      <c r="F25" s="32" t="str">
        <f t="shared" si="0"/>
        <v>Japan</v>
      </c>
      <c r="G25" s="33">
        <f>B25/B19</f>
        <v>1.851752253860544E-2</v>
      </c>
      <c r="I25" s="60" t="s">
        <v>6</v>
      </c>
      <c r="J25" s="61">
        <v>5130.3999999999996</v>
      </c>
      <c r="K25"/>
      <c r="N25" s="32" t="str">
        <f t="shared" si="1"/>
        <v>India</v>
      </c>
      <c r="O25" s="33">
        <f>J25/J19</f>
        <v>3.7547387988700068E-2</v>
      </c>
    </row>
    <row r="26" spans="1:15" ht="13.8" x14ac:dyDescent="0.3">
      <c r="A26" s="60" t="s">
        <v>7</v>
      </c>
      <c r="B26" s="62">
        <v>2836.1</v>
      </c>
      <c r="C26"/>
      <c r="F26" s="32" t="str">
        <f t="shared" si="0"/>
        <v>Singapore</v>
      </c>
      <c r="G26" s="33">
        <f>B26/B19</f>
        <v>1.8377557361423134E-2</v>
      </c>
      <c r="I26" s="60" t="s">
        <v>38</v>
      </c>
      <c r="J26" s="64">
        <v>2690</v>
      </c>
      <c r="K26"/>
      <c r="N26" s="32" t="str">
        <f t="shared" si="1"/>
        <v>Hong Kong</v>
      </c>
      <c r="O26" s="33">
        <f>J26/J19</f>
        <v>1.968705630937221E-2</v>
      </c>
    </row>
    <row r="27" spans="1:15" ht="13.8" x14ac:dyDescent="0.3">
      <c r="A27" s="60" t="s">
        <v>4</v>
      </c>
      <c r="B27" s="61">
        <v>2734.1</v>
      </c>
      <c r="C27"/>
      <c r="F27" s="32" t="str">
        <f t="shared" si="0"/>
        <v>Brazil</v>
      </c>
      <c r="G27" s="33">
        <f>B27/B19</f>
        <v>1.7716610691395573E-2</v>
      </c>
      <c r="I27" s="60" t="s">
        <v>5</v>
      </c>
      <c r="J27" s="61">
        <v>2666.8</v>
      </c>
      <c r="K27"/>
      <c r="N27" s="32" t="str">
        <f t="shared" si="1"/>
        <v>Norway</v>
      </c>
      <c r="O27" s="33">
        <f>J27/J19</f>
        <v>1.9517264596964241E-2</v>
      </c>
    </row>
    <row r="28" spans="1:15" ht="13.8" x14ac:dyDescent="0.3">
      <c r="A28" s="60" t="s">
        <v>6</v>
      </c>
      <c r="B28" s="62">
        <v>2697.8</v>
      </c>
      <c r="C28"/>
      <c r="F28" s="32" t="str">
        <f t="shared" si="0"/>
        <v>India</v>
      </c>
      <c r="G28" s="33">
        <f>B28/B19</f>
        <v>1.7481391435297533E-2</v>
      </c>
      <c r="I28" s="60" t="s">
        <v>3</v>
      </c>
      <c r="J28" s="62">
        <v>2559.9</v>
      </c>
      <c r="K28"/>
      <c r="N28" s="32" t="str">
        <f t="shared" si="1"/>
        <v>Japan</v>
      </c>
      <c r="O28" s="33">
        <f>J28/J19</f>
        <v>1.8734905370394767E-2</v>
      </c>
    </row>
    <row r="29" spans="1:15" ht="13.8" x14ac:dyDescent="0.3">
      <c r="A29" s="60" t="s">
        <v>9</v>
      </c>
      <c r="B29" s="61">
        <v>2525.8000000000002</v>
      </c>
      <c r="C29"/>
      <c r="F29" s="32" t="str">
        <f t="shared" si="0"/>
        <v>Canada</v>
      </c>
      <c r="G29" s="33">
        <f>B29/B19</f>
        <v>1.6366853913290277E-2</v>
      </c>
      <c r="I29" s="60" t="s">
        <v>10</v>
      </c>
      <c r="J29" s="61">
        <v>2121.1</v>
      </c>
      <c r="K29"/>
      <c r="N29" s="32" t="str">
        <f t="shared" si="1"/>
        <v>Australia</v>
      </c>
      <c r="O29" s="33">
        <f>J29/J19</f>
        <v>1.5523500051230257E-2</v>
      </c>
    </row>
    <row r="30" spans="1:15" ht="13.8" x14ac:dyDescent="0.3">
      <c r="A30" s="60" t="s">
        <v>8</v>
      </c>
      <c r="B30" s="62">
        <v>2435.1</v>
      </c>
      <c r="C30"/>
      <c r="F30" s="34" t="s">
        <v>76</v>
      </c>
      <c r="G30" s="33">
        <f>E19/B19</f>
        <v>0.34895975417967767</v>
      </c>
      <c r="I30" s="60" t="s">
        <v>9</v>
      </c>
      <c r="J30" s="62">
        <v>1661.2</v>
      </c>
      <c r="K30"/>
      <c r="N30" s="34" t="s">
        <v>76</v>
      </c>
      <c r="O30" s="33">
        <f>M19/J19</f>
        <v>0.27490741960508791</v>
      </c>
    </row>
    <row r="31" spans="1:15" ht="13.8" x14ac:dyDescent="0.3">
      <c r="A31" s="60" t="s">
        <v>10</v>
      </c>
      <c r="B31" s="61">
        <v>2231.9</v>
      </c>
      <c r="C31"/>
      <c r="F31" s="22" t="s">
        <v>77</v>
      </c>
      <c r="G31" s="35">
        <f>SUM(G20:G30)</f>
        <v>1</v>
      </c>
      <c r="I31" s="60" t="s">
        <v>39</v>
      </c>
      <c r="J31" s="61">
        <v>1231.8</v>
      </c>
      <c r="K31"/>
      <c r="N31" s="22" t="s">
        <v>77</v>
      </c>
      <c r="O31" s="35">
        <f>SUM(O20:O30)</f>
        <v>0.99999999999999989</v>
      </c>
    </row>
    <row r="32" spans="1:15" ht="13.8" x14ac:dyDescent="0.3">
      <c r="A32" s="60" t="s">
        <v>36</v>
      </c>
      <c r="B32" s="62">
        <v>2068.8000000000002</v>
      </c>
      <c r="C32"/>
      <c r="I32" s="60" t="s">
        <v>37</v>
      </c>
      <c r="J32" s="62">
        <v>1201.3</v>
      </c>
      <c r="K32"/>
    </row>
    <row r="33" spans="1:11" ht="13.8" x14ac:dyDescent="0.3">
      <c r="A33" s="60" t="s">
        <v>39</v>
      </c>
      <c r="B33" s="61">
        <v>1769.9</v>
      </c>
      <c r="C33"/>
      <c r="I33" s="60" t="s">
        <v>4</v>
      </c>
      <c r="J33" s="61">
        <v>1106.0999999999999</v>
      </c>
      <c r="K33"/>
    </row>
    <row r="34" spans="1:11" ht="13.8" x14ac:dyDescent="0.3">
      <c r="A34" s="60" t="s">
        <v>37</v>
      </c>
      <c r="B34" s="64">
        <v>1704</v>
      </c>
      <c r="C34"/>
      <c r="I34" s="60" t="s">
        <v>8</v>
      </c>
      <c r="J34" s="62">
        <v>904.4</v>
      </c>
      <c r="K34"/>
    </row>
    <row r="35" spans="1:11" ht="13.8" x14ac:dyDescent="0.3">
      <c r="A35" s="60" t="s">
        <v>38</v>
      </c>
      <c r="B35" s="61">
        <v>1250.5</v>
      </c>
      <c r="C35"/>
      <c r="I35" s="60" t="s">
        <v>40</v>
      </c>
      <c r="J35" s="61">
        <v>881.2</v>
      </c>
      <c r="K35"/>
    </row>
    <row r="36" spans="1:11" ht="13.8" x14ac:dyDescent="0.3">
      <c r="A36" s="60" t="s">
        <v>40</v>
      </c>
      <c r="B36" s="62">
        <v>1231.0999999999999</v>
      </c>
      <c r="C36"/>
      <c r="I36" s="60" t="s">
        <v>12</v>
      </c>
      <c r="J36" s="62">
        <v>844.3</v>
      </c>
      <c r="K36"/>
    </row>
    <row r="37" spans="1:11" ht="13.8" x14ac:dyDescent="0.3">
      <c r="A37" s="60" t="s">
        <v>11</v>
      </c>
      <c r="B37" s="65">
        <v>1213</v>
      </c>
      <c r="C37"/>
      <c r="I37" s="60" t="s">
        <v>13</v>
      </c>
      <c r="J37" s="61">
        <v>756.8</v>
      </c>
      <c r="K37"/>
    </row>
    <row r="38" spans="1:11" ht="13.8" x14ac:dyDescent="0.3">
      <c r="A38" s="60" t="s">
        <v>12</v>
      </c>
      <c r="B38" s="62">
        <v>1149.9000000000001</v>
      </c>
      <c r="C38"/>
      <c r="I38" s="60" t="s">
        <v>46</v>
      </c>
      <c r="J38" s="62">
        <v>695.3</v>
      </c>
      <c r="K38"/>
    </row>
    <row r="39" spans="1:11" ht="13.8" x14ac:dyDescent="0.3">
      <c r="A39" s="60" t="s">
        <v>41</v>
      </c>
      <c r="B39" s="61">
        <v>1006.2</v>
      </c>
      <c r="C39"/>
      <c r="I39" s="60" t="s">
        <v>41</v>
      </c>
      <c r="J39" s="65">
        <v>693</v>
      </c>
      <c r="K39"/>
    </row>
    <row r="40" spans="1:11" ht="13.8" x14ac:dyDescent="0.3">
      <c r="A40" s="60" t="s">
        <v>43</v>
      </c>
      <c r="B40" s="64">
        <v>955</v>
      </c>
      <c r="C40"/>
      <c r="I40" s="60" t="s">
        <v>36</v>
      </c>
      <c r="J40" s="62">
        <v>580.1</v>
      </c>
      <c r="K40"/>
    </row>
    <row r="41" spans="1:11" ht="13.8" x14ac:dyDescent="0.3">
      <c r="A41" s="60" t="s">
        <v>44</v>
      </c>
      <c r="B41" s="65">
        <v>859</v>
      </c>
      <c r="C41"/>
      <c r="I41" s="60" t="s">
        <v>47</v>
      </c>
      <c r="J41" s="61">
        <v>489.6</v>
      </c>
      <c r="K41"/>
    </row>
    <row r="42" spans="1:11" ht="13.8" x14ac:dyDescent="0.3">
      <c r="A42" s="60" t="s">
        <v>42</v>
      </c>
      <c r="B42" s="62">
        <v>751.5</v>
      </c>
      <c r="C42"/>
      <c r="I42" s="60" t="s">
        <v>43</v>
      </c>
      <c r="J42" s="64">
        <v>430</v>
      </c>
      <c r="K42"/>
    </row>
    <row r="43" spans="1:11" ht="13.8" x14ac:dyDescent="0.3">
      <c r="A43" s="60" t="s">
        <v>13</v>
      </c>
      <c r="B43" s="61">
        <v>699.9</v>
      </c>
      <c r="C43"/>
      <c r="I43" s="60" t="s">
        <v>44</v>
      </c>
      <c r="J43" s="61">
        <v>296.7</v>
      </c>
      <c r="K43"/>
    </row>
    <row r="44" spans="1:11" ht="13.8" x14ac:dyDescent="0.3">
      <c r="A44" s="60" t="s">
        <v>45</v>
      </c>
      <c r="B44" s="62">
        <v>600.5</v>
      </c>
      <c r="C44"/>
      <c r="I44" s="60" t="s">
        <v>42</v>
      </c>
      <c r="J44" s="62">
        <v>265.7</v>
      </c>
      <c r="K44"/>
    </row>
    <row r="45" spans="1:11" ht="13.8" x14ac:dyDescent="0.3">
      <c r="A45" s="60" t="s">
        <v>47</v>
      </c>
      <c r="B45" s="61">
        <v>559.29999999999995</v>
      </c>
      <c r="C45"/>
      <c r="I45" s="60" t="s">
        <v>11</v>
      </c>
      <c r="J45" s="61">
        <v>234.5</v>
      </c>
      <c r="K45"/>
    </row>
    <row r="46" spans="1:11" ht="13.8" x14ac:dyDescent="0.3">
      <c r="A46" s="60" t="s">
        <v>46</v>
      </c>
      <c r="B46" s="62">
        <v>541.4</v>
      </c>
      <c r="C46"/>
      <c r="I46" s="60" t="s">
        <v>48</v>
      </c>
      <c r="J46" s="62">
        <v>179.6</v>
      </c>
      <c r="K46"/>
    </row>
    <row r="47" spans="1:11" ht="13.8" x14ac:dyDescent="0.3">
      <c r="A47" s="60" t="s">
        <v>49</v>
      </c>
      <c r="B47" s="61">
        <v>308.2</v>
      </c>
      <c r="C47"/>
      <c r="I47" s="60" t="s">
        <v>45</v>
      </c>
      <c r="J47" s="61">
        <v>161.19999999999999</v>
      </c>
      <c r="K47"/>
    </row>
    <row r="48" spans="1:11" ht="13.8" x14ac:dyDescent="0.3">
      <c r="A48" s="60" t="s">
        <v>48</v>
      </c>
      <c r="B48" s="62">
        <v>287.5</v>
      </c>
      <c r="C48"/>
      <c r="I48" s="60" t="s">
        <v>50</v>
      </c>
      <c r="J48" s="62">
        <v>111.2</v>
      </c>
      <c r="K48"/>
    </row>
    <row r="49" spans="1:11" ht="13.8" x14ac:dyDescent="0.3">
      <c r="A49" s="60" t="s">
        <v>51</v>
      </c>
      <c r="B49" s="61">
        <v>235.7</v>
      </c>
      <c r="C49"/>
      <c r="I49" s="60" t="s">
        <v>49</v>
      </c>
      <c r="J49" s="65">
        <v>96</v>
      </c>
      <c r="K49"/>
    </row>
    <row r="50" spans="1:11" ht="13.8" x14ac:dyDescent="0.3">
      <c r="A50" s="60" t="s">
        <v>50</v>
      </c>
      <c r="B50" s="62">
        <v>120.3</v>
      </c>
      <c r="C50"/>
      <c r="I50" s="60" t="s">
        <v>51</v>
      </c>
      <c r="J50" s="62">
        <v>68.7</v>
      </c>
      <c r="K50"/>
    </row>
    <row r="51" spans="1:11" ht="13.8" x14ac:dyDescent="0.3">
      <c r="A51" s="60" t="s">
        <v>52</v>
      </c>
      <c r="B51" s="65">
        <v>38</v>
      </c>
      <c r="C51"/>
      <c r="I51" s="60" t="s">
        <v>52</v>
      </c>
      <c r="J51" s="61">
        <v>31.1</v>
      </c>
      <c r="K51"/>
    </row>
    <row r="53" spans="1:11" x14ac:dyDescent="0.25">
      <c r="A53" s="8" t="s">
        <v>31</v>
      </c>
      <c r="I53" s="8" t="s">
        <v>31</v>
      </c>
    </row>
    <row r="54" spans="1:11" x14ac:dyDescent="0.25">
      <c r="A54" s="8" t="s">
        <v>32</v>
      </c>
      <c r="B54" s="7" t="s">
        <v>33</v>
      </c>
      <c r="I54" s="8" t="s">
        <v>32</v>
      </c>
      <c r="J54" s="7" t="s">
        <v>33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PEETERS Martine (ESTAT)</dc:creator>
  <cp:lastModifiedBy>PEETERS Martine (ESTAT)</cp:lastModifiedBy>
  <dcterms:created xsi:type="dcterms:W3CDTF">2022-02-15T17:34:27Z</dcterms:created>
  <dcterms:modified xsi:type="dcterms:W3CDTF">2025-02-26T09:12:34Z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2024-02-01T15:42:39Z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e97b3f35-1d67-4257-9091-0f8088c5b15c</vt:lpwstr>
  </property>
  <property fmtid="{D5CDD505-2E9C-101B-9397-08002B2CF9AE}" pid="8" name="MSIP_Label_6bd9ddd1-4d20-43f6-abfa-fc3c07406f94_ContentBits">
    <vt:lpwstr>0</vt:lpwstr>
  </property>
</Properties>
</file>